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bookViews>
    <workbookView xWindow="0" yWindow="0" windowWidth="22260" windowHeight="12648"/>
  </bookViews>
  <sheets>
    <sheet name="Wettkampfdokumentation" sheetId="2" r:id="rId1"/>
    <sheet name="Hintergrund Berechnung" sheetId="1" state="hidden" r:id="rId2"/>
    <sheet name="Ergebnisfaktoren"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6" l="1"/>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M5" i="6"/>
  <c r="G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L5" i="6"/>
  <c r="F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5" i="6"/>
  <c r="E5" i="6"/>
  <c r="N931" i="1"/>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5" i="6"/>
  <c r="I912" i="1"/>
  <c r="O4" i="2"/>
  <c r="T4" i="2"/>
  <c r="U4" i="2"/>
  <c r="O5" i="2"/>
  <c r="T5" i="2"/>
  <c r="U5" i="2"/>
  <c r="O6" i="2"/>
  <c r="T6" i="2"/>
  <c r="U6" i="2"/>
  <c r="O7" i="2"/>
  <c r="T7" i="2"/>
  <c r="U7" i="2"/>
  <c r="O8" i="2"/>
  <c r="T8" i="2"/>
  <c r="U8" i="2"/>
  <c r="O9" i="2"/>
  <c r="T9" i="2"/>
  <c r="U9" i="2"/>
  <c r="O10" i="2"/>
  <c r="T10" i="2"/>
  <c r="U10" i="2"/>
  <c r="O11" i="2"/>
  <c r="T11" i="2"/>
  <c r="U11" i="2"/>
  <c r="O12" i="2"/>
  <c r="T12" i="2"/>
  <c r="U12" i="2"/>
  <c r="O13" i="2"/>
  <c r="T13" i="2"/>
  <c r="U13" i="2"/>
  <c r="O14" i="2"/>
  <c r="T14" i="2"/>
  <c r="U14" i="2"/>
  <c r="O15" i="2"/>
  <c r="T15" i="2"/>
  <c r="U15" i="2"/>
  <c r="O16" i="2"/>
  <c r="T16" i="2"/>
  <c r="U16" i="2"/>
  <c r="O17" i="2"/>
  <c r="T17" i="2"/>
  <c r="U17" i="2"/>
  <c r="O18" i="2"/>
  <c r="T18" i="2"/>
  <c r="U18" i="2"/>
  <c r="O19" i="2"/>
  <c r="T19" i="2"/>
  <c r="U19" i="2"/>
  <c r="O20" i="2"/>
  <c r="T20" i="2"/>
  <c r="U20" i="2"/>
  <c r="O21" i="2"/>
  <c r="T21" i="2"/>
  <c r="U21" i="2"/>
  <c r="O22" i="2"/>
  <c r="T22" i="2"/>
  <c r="U22" i="2"/>
  <c r="O23" i="2"/>
  <c r="T23" i="2"/>
  <c r="U23" i="2"/>
  <c r="O24" i="2"/>
  <c r="T24" i="2"/>
  <c r="U24" i="2"/>
  <c r="O25" i="2"/>
  <c r="T25" i="2"/>
  <c r="U25" i="2"/>
  <c r="O26" i="2"/>
  <c r="T26" i="2"/>
  <c r="U26" i="2"/>
  <c r="O27" i="2"/>
  <c r="T27" i="2"/>
  <c r="U27" i="2"/>
  <c r="O28" i="2"/>
  <c r="T28" i="2"/>
  <c r="U28" i="2"/>
  <c r="O29" i="2"/>
  <c r="T29" i="2"/>
  <c r="U29" i="2"/>
  <c r="O30" i="2"/>
  <c r="T30" i="2"/>
  <c r="U30" i="2"/>
  <c r="O31" i="2"/>
  <c r="T31" i="2"/>
  <c r="U31" i="2"/>
  <c r="O32" i="2"/>
  <c r="T32" i="2"/>
  <c r="U32" i="2"/>
  <c r="O33" i="2"/>
  <c r="T33" i="2"/>
  <c r="U33" i="2"/>
  <c r="O34" i="2"/>
  <c r="T34" i="2"/>
  <c r="U34" i="2"/>
  <c r="O35" i="2"/>
  <c r="T35" i="2"/>
  <c r="U35" i="2"/>
  <c r="O36" i="2"/>
  <c r="T36" i="2"/>
  <c r="U36" i="2"/>
  <c r="O37" i="2"/>
  <c r="T37" i="2"/>
  <c r="U37" i="2"/>
  <c r="O38" i="2"/>
  <c r="T38" i="2"/>
  <c r="U38" i="2"/>
  <c r="O39" i="2"/>
  <c r="T39" i="2"/>
  <c r="U39" i="2"/>
  <c r="O40" i="2"/>
  <c r="T40" i="2"/>
  <c r="U40" i="2"/>
  <c r="O41" i="2"/>
  <c r="T41" i="2"/>
  <c r="U41" i="2"/>
  <c r="O42" i="2"/>
  <c r="T42" i="2"/>
  <c r="U42" i="2"/>
  <c r="O43" i="2"/>
  <c r="T43" i="2"/>
  <c r="U43" i="2"/>
  <c r="O44" i="2"/>
  <c r="T44" i="2"/>
  <c r="U44" i="2"/>
  <c r="O45" i="2"/>
  <c r="T45" i="2"/>
  <c r="U45" i="2"/>
  <c r="O46" i="2"/>
  <c r="T46" i="2"/>
  <c r="U46" i="2"/>
  <c r="O47" i="2"/>
  <c r="T47" i="2"/>
  <c r="U47" i="2"/>
  <c r="O48" i="2"/>
  <c r="T48" i="2"/>
  <c r="U48" i="2"/>
  <c r="O49" i="2"/>
  <c r="T49" i="2"/>
  <c r="U49" i="2"/>
  <c r="O50" i="2"/>
  <c r="T50" i="2"/>
  <c r="U50" i="2"/>
  <c r="O51" i="2"/>
  <c r="T51" i="2"/>
  <c r="U51" i="2"/>
  <c r="O52" i="2"/>
  <c r="T52" i="2"/>
  <c r="U52" i="2"/>
  <c r="O53" i="2"/>
  <c r="T53" i="2"/>
  <c r="U53" i="2"/>
  <c r="O54" i="2"/>
  <c r="T54" i="2"/>
  <c r="U54" i="2"/>
  <c r="O55" i="2"/>
  <c r="T55" i="2"/>
  <c r="U55" i="2"/>
  <c r="O56" i="2"/>
  <c r="T56" i="2"/>
  <c r="U56" i="2"/>
  <c r="O57" i="2"/>
  <c r="T57" i="2"/>
  <c r="U57" i="2"/>
  <c r="O58" i="2"/>
  <c r="T58" i="2"/>
  <c r="U58" i="2"/>
  <c r="O59" i="2"/>
  <c r="T59" i="2"/>
  <c r="U59" i="2"/>
  <c r="O60" i="2"/>
  <c r="T60" i="2"/>
  <c r="U60" i="2"/>
  <c r="O61" i="2"/>
  <c r="T61" i="2"/>
  <c r="U61" i="2"/>
  <c r="O62" i="2"/>
  <c r="T62" i="2"/>
  <c r="U62" i="2"/>
  <c r="O63" i="2"/>
  <c r="T63" i="2"/>
  <c r="U63" i="2"/>
  <c r="O64" i="2"/>
  <c r="T64" i="2"/>
  <c r="U64" i="2"/>
  <c r="O65" i="2"/>
  <c r="T65" i="2"/>
  <c r="U65" i="2"/>
  <c r="O66" i="2"/>
  <c r="T66" i="2"/>
  <c r="U66" i="2"/>
  <c r="O67" i="2"/>
  <c r="T67" i="2"/>
  <c r="U67" i="2"/>
  <c r="O68" i="2"/>
  <c r="T68" i="2"/>
  <c r="U68" i="2"/>
  <c r="O69" i="2"/>
  <c r="T69" i="2"/>
  <c r="U69" i="2"/>
  <c r="O70" i="2"/>
  <c r="T70" i="2"/>
  <c r="U70" i="2"/>
  <c r="O71" i="2"/>
  <c r="T71" i="2"/>
  <c r="U71" i="2"/>
  <c r="O72" i="2"/>
  <c r="T72" i="2"/>
  <c r="U72" i="2"/>
  <c r="O73" i="2"/>
  <c r="T73" i="2"/>
  <c r="U73" i="2"/>
  <c r="O74" i="2"/>
  <c r="T74" i="2"/>
  <c r="U74" i="2"/>
  <c r="O75" i="2"/>
  <c r="T75" i="2"/>
  <c r="U75" i="2"/>
  <c r="O76" i="2"/>
  <c r="T76" i="2"/>
  <c r="U76" i="2"/>
  <c r="O77" i="2"/>
  <c r="T77" i="2"/>
  <c r="U77" i="2"/>
  <c r="O78" i="2"/>
  <c r="T78" i="2"/>
  <c r="U78" i="2"/>
  <c r="O79" i="2"/>
  <c r="T79" i="2"/>
  <c r="U79" i="2"/>
  <c r="O80" i="2"/>
  <c r="T80" i="2"/>
  <c r="U80" i="2"/>
  <c r="O81" i="2"/>
  <c r="T81" i="2"/>
  <c r="U81" i="2"/>
  <c r="O82" i="2"/>
  <c r="T82" i="2"/>
  <c r="U82" i="2"/>
  <c r="O83" i="2"/>
  <c r="T83" i="2"/>
  <c r="U83" i="2"/>
  <c r="O84" i="2"/>
  <c r="T84" i="2"/>
  <c r="U84" i="2"/>
  <c r="O85" i="2"/>
  <c r="T85" i="2"/>
  <c r="U85" i="2"/>
  <c r="O86" i="2"/>
  <c r="T86" i="2"/>
  <c r="U86" i="2"/>
  <c r="O87" i="2"/>
  <c r="T87" i="2"/>
  <c r="U87" i="2"/>
  <c r="O88" i="2"/>
  <c r="T88" i="2"/>
  <c r="U88" i="2"/>
  <c r="O89" i="2"/>
  <c r="T89" i="2"/>
  <c r="U89" i="2"/>
  <c r="O90" i="2"/>
  <c r="T90" i="2"/>
  <c r="U90" i="2"/>
  <c r="O91" i="2"/>
  <c r="T91" i="2"/>
  <c r="U91" i="2"/>
  <c r="O92" i="2"/>
  <c r="T92" i="2"/>
  <c r="U92" i="2"/>
  <c r="O93" i="2"/>
  <c r="T93" i="2"/>
  <c r="U93" i="2"/>
  <c r="O94" i="2"/>
  <c r="T94" i="2"/>
  <c r="U94" i="2"/>
  <c r="O95" i="2"/>
  <c r="T95" i="2"/>
  <c r="U95" i="2"/>
  <c r="O96" i="2"/>
  <c r="T96" i="2"/>
  <c r="U96" i="2"/>
  <c r="O97" i="2"/>
  <c r="T97" i="2"/>
  <c r="U97" i="2"/>
  <c r="O98" i="2"/>
  <c r="T98" i="2"/>
  <c r="U98" i="2"/>
  <c r="O99" i="2"/>
  <c r="T99" i="2"/>
  <c r="U99" i="2"/>
  <c r="O100" i="2"/>
  <c r="T100" i="2"/>
  <c r="U100" i="2"/>
  <c r="O101" i="2"/>
  <c r="T101" i="2"/>
  <c r="U101" i="2"/>
  <c r="O102" i="2"/>
  <c r="T102" i="2"/>
  <c r="U102" i="2"/>
  <c r="O103" i="2"/>
  <c r="T103" i="2"/>
  <c r="U103" i="2"/>
  <c r="O104" i="2"/>
  <c r="T104" i="2"/>
  <c r="U104" i="2"/>
  <c r="O105" i="2"/>
  <c r="T105" i="2"/>
  <c r="U105" i="2"/>
  <c r="O106" i="2"/>
  <c r="T106" i="2"/>
  <c r="U106" i="2"/>
  <c r="O107" i="2"/>
  <c r="T107" i="2"/>
  <c r="U107" i="2"/>
  <c r="O108" i="2"/>
  <c r="T108" i="2"/>
  <c r="U108" i="2"/>
  <c r="O109" i="2"/>
  <c r="T109" i="2"/>
  <c r="U109" i="2"/>
  <c r="O110" i="2"/>
  <c r="T110" i="2"/>
  <c r="U110" i="2"/>
  <c r="O111" i="2"/>
  <c r="T111" i="2"/>
  <c r="U111" i="2"/>
  <c r="O112" i="2"/>
  <c r="T112" i="2"/>
  <c r="U112" i="2"/>
  <c r="O113" i="2"/>
  <c r="T113" i="2"/>
  <c r="U113" i="2"/>
  <c r="O114" i="2"/>
  <c r="T114" i="2"/>
  <c r="U114" i="2"/>
  <c r="O115" i="2"/>
  <c r="T115" i="2"/>
  <c r="U115" i="2"/>
  <c r="O116" i="2"/>
  <c r="T116" i="2"/>
  <c r="U116" i="2"/>
  <c r="O117" i="2"/>
  <c r="T117" i="2"/>
  <c r="U117" i="2"/>
  <c r="O118" i="2"/>
  <c r="T118" i="2"/>
  <c r="U118" i="2"/>
  <c r="O119" i="2"/>
  <c r="T119" i="2"/>
  <c r="U119" i="2"/>
  <c r="O120" i="2"/>
  <c r="T120" i="2"/>
  <c r="U120" i="2"/>
  <c r="O121" i="2"/>
  <c r="T121" i="2"/>
  <c r="U121" i="2"/>
  <c r="O122" i="2"/>
  <c r="T122" i="2"/>
  <c r="U122" i="2"/>
  <c r="O123" i="2"/>
  <c r="T123" i="2"/>
  <c r="U123" i="2"/>
  <c r="O124" i="2"/>
  <c r="T124" i="2"/>
  <c r="U124" i="2"/>
  <c r="O125" i="2"/>
  <c r="T125" i="2"/>
  <c r="U125" i="2"/>
  <c r="O126" i="2"/>
  <c r="T126" i="2"/>
  <c r="U126" i="2"/>
  <c r="O127" i="2"/>
  <c r="T127" i="2"/>
  <c r="U127" i="2"/>
  <c r="O128" i="2"/>
  <c r="T128" i="2"/>
  <c r="U128" i="2"/>
  <c r="O129" i="2"/>
  <c r="T129" i="2"/>
  <c r="U129" i="2"/>
  <c r="O130" i="2"/>
  <c r="T130" i="2"/>
  <c r="U130" i="2"/>
  <c r="O131" i="2"/>
  <c r="T131" i="2"/>
  <c r="U131" i="2"/>
  <c r="O132" i="2"/>
  <c r="T132" i="2"/>
  <c r="U132" i="2"/>
  <c r="O133" i="2"/>
  <c r="T133" i="2"/>
  <c r="U133" i="2"/>
  <c r="O134" i="2"/>
  <c r="T134" i="2"/>
  <c r="U134" i="2"/>
  <c r="O135" i="2"/>
  <c r="T135" i="2"/>
  <c r="U135" i="2"/>
  <c r="O136" i="2"/>
  <c r="T136" i="2"/>
  <c r="U136" i="2"/>
  <c r="O137" i="2"/>
  <c r="T137" i="2"/>
  <c r="U137" i="2"/>
  <c r="O138" i="2"/>
  <c r="T138" i="2"/>
  <c r="U138" i="2"/>
  <c r="O139" i="2"/>
  <c r="T139" i="2"/>
  <c r="U139" i="2"/>
  <c r="O140" i="2"/>
  <c r="T140" i="2"/>
  <c r="U140" i="2"/>
  <c r="O141" i="2"/>
  <c r="T141" i="2"/>
  <c r="U141" i="2"/>
  <c r="O142" i="2"/>
  <c r="T142" i="2"/>
  <c r="U142" i="2"/>
  <c r="O143" i="2"/>
  <c r="T143" i="2"/>
  <c r="U143" i="2"/>
  <c r="O144" i="2"/>
  <c r="T144" i="2"/>
  <c r="U144" i="2"/>
  <c r="O145" i="2"/>
  <c r="T145" i="2"/>
  <c r="U145" i="2"/>
  <c r="O146" i="2"/>
  <c r="T146" i="2"/>
  <c r="U146" i="2"/>
  <c r="O147" i="2"/>
  <c r="T147" i="2"/>
  <c r="U147" i="2"/>
  <c r="O148" i="2"/>
  <c r="T148" i="2"/>
  <c r="U148" i="2"/>
  <c r="O149" i="2"/>
  <c r="T149" i="2"/>
  <c r="U149" i="2"/>
  <c r="O150" i="2"/>
  <c r="T150" i="2"/>
  <c r="U150" i="2"/>
  <c r="O151" i="2"/>
  <c r="T151" i="2"/>
  <c r="U151" i="2"/>
  <c r="O152" i="2"/>
  <c r="T152" i="2"/>
  <c r="U152" i="2"/>
  <c r="O153" i="2"/>
  <c r="T153" i="2"/>
  <c r="U153" i="2"/>
  <c r="O154" i="2"/>
  <c r="T154" i="2"/>
  <c r="U154" i="2"/>
  <c r="O155" i="2"/>
  <c r="T155" i="2"/>
  <c r="U155" i="2"/>
  <c r="O156" i="2"/>
  <c r="T156" i="2"/>
  <c r="U156" i="2"/>
  <c r="O157" i="2"/>
  <c r="T157" i="2"/>
  <c r="U157" i="2"/>
  <c r="O158" i="2"/>
  <c r="T158" i="2"/>
  <c r="U158" i="2"/>
  <c r="O159" i="2"/>
  <c r="T159" i="2"/>
  <c r="U159" i="2"/>
  <c r="O160" i="2"/>
  <c r="T160" i="2"/>
  <c r="U160" i="2"/>
  <c r="O161" i="2"/>
  <c r="T161" i="2"/>
  <c r="U161" i="2"/>
  <c r="O162" i="2"/>
  <c r="T162" i="2"/>
  <c r="U162" i="2"/>
  <c r="O163" i="2"/>
  <c r="T163" i="2"/>
  <c r="U163" i="2"/>
  <c r="O164" i="2"/>
  <c r="T164" i="2"/>
  <c r="U164" i="2"/>
  <c r="O165" i="2"/>
  <c r="T165" i="2"/>
  <c r="U165" i="2"/>
  <c r="O166" i="2"/>
  <c r="T166" i="2"/>
  <c r="U166" i="2"/>
  <c r="O167" i="2"/>
  <c r="T167" i="2"/>
  <c r="U167" i="2"/>
  <c r="O168" i="2"/>
  <c r="T168" i="2"/>
  <c r="U168" i="2"/>
  <c r="O169" i="2"/>
  <c r="T169" i="2"/>
  <c r="U169" i="2"/>
  <c r="O170" i="2"/>
  <c r="T170" i="2"/>
  <c r="U170" i="2"/>
  <c r="O171" i="2"/>
  <c r="T171" i="2"/>
  <c r="U171" i="2"/>
  <c r="O172" i="2"/>
  <c r="T172" i="2"/>
  <c r="U172" i="2"/>
  <c r="O173" i="2"/>
  <c r="T173" i="2"/>
  <c r="U173" i="2"/>
  <c r="O174" i="2"/>
  <c r="T174" i="2"/>
  <c r="U174" i="2"/>
  <c r="O175" i="2"/>
  <c r="T175" i="2"/>
  <c r="U175" i="2"/>
  <c r="O176" i="2"/>
  <c r="T176" i="2"/>
  <c r="U176" i="2"/>
  <c r="O177" i="2"/>
  <c r="T177" i="2"/>
  <c r="U177" i="2"/>
  <c r="O178" i="2"/>
  <c r="T178" i="2"/>
  <c r="U178" i="2"/>
  <c r="O179" i="2"/>
  <c r="T179" i="2"/>
  <c r="U179" i="2"/>
  <c r="O180" i="2"/>
  <c r="T180" i="2"/>
  <c r="U180" i="2"/>
  <c r="O181" i="2"/>
  <c r="T181" i="2"/>
  <c r="U181" i="2"/>
  <c r="O182" i="2"/>
  <c r="T182" i="2"/>
  <c r="U182" i="2"/>
  <c r="O183" i="2"/>
  <c r="T183" i="2"/>
  <c r="U183" i="2"/>
  <c r="O184" i="2"/>
  <c r="T184" i="2"/>
  <c r="U184" i="2"/>
  <c r="O185" i="2"/>
  <c r="T185" i="2"/>
  <c r="U185" i="2"/>
  <c r="O186" i="2"/>
  <c r="T186" i="2"/>
  <c r="U186" i="2"/>
  <c r="O187" i="2"/>
  <c r="T187" i="2"/>
  <c r="U187" i="2"/>
  <c r="O188" i="2"/>
  <c r="T188" i="2"/>
  <c r="U188" i="2"/>
  <c r="O189" i="2"/>
  <c r="T189" i="2"/>
  <c r="U189" i="2"/>
  <c r="O190" i="2"/>
  <c r="T190" i="2"/>
  <c r="U190" i="2"/>
  <c r="O191" i="2"/>
  <c r="T191" i="2"/>
  <c r="U191" i="2"/>
  <c r="O192" i="2"/>
  <c r="T192" i="2"/>
  <c r="U192" i="2"/>
  <c r="O193" i="2"/>
  <c r="T193" i="2"/>
  <c r="U193" i="2"/>
  <c r="O194" i="2"/>
  <c r="T194" i="2"/>
  <c r="U194" i="2"/>
  <c r="O195" i="2"/>
  <c r="T195" i="2"/>
  <c r="U195" i="2"/>
  <c r="O196" i="2"/>
  <c r="T196" i="2"/>
  <c r="U196" i="2"/>
  <c r="O197" i="2"/>
  <c r="T197" i="2"/>
  <c r="U197" i="2"/>
  <c r="O198" i="2"/>
  <c r="T198" i="2"/>
  <c r="U198" i="2"/>
  <c r="O199" i="2"/>
  <c r="T199" i="2"/>
  <c r="U199" i="2"/>
  <c r="O200" i="2"/>
  <c r="T200" i="2"/>
  <c r="U200" i="2"/>
  <c r="O201" i="2"/>
  <c r="T201" i="2"/>
  <c r="U201" i="2"/>
  <c r="O202" i="2"/>
  <c r="T202" i="2"/>
  <c r="U202" i="2"/>
  <c r="O203" i="2"/>
  <c r="T203" i="2"/>
  <c r="U203" i="2"/>
  <c r="O204" i="2"/>
  <c r="T204" i="2"/>
  <c r="U204" i="2"/>
  <c r="O205" i="2"/>
  <c r="T205" i="2"/>
  <c r="U205" i="2"/>
  <c r="O206" i="2"/>
  <c r="T206" i="2"/>
  <c r="U206" i="2"/>
  <c r="O207" i="2"/>
  <c r="T207" i="2"/>
  <c r="U207" i="2"/>
  <c r="O208" i="2"/>
  <c r="T208" i="2"/>
  <c r="U208" i="2"/>
  <c r="O209" i="2"/>
  <c r="T209" i="2"/>
  <c r="U209" i="2"/>
  <c r="O210" i="2"/>
  <c r="T210" i="2"/>
  <c r="U210" i="2"/>
  <c r="O211" i="2"/>
  <c r="T211" i="2"/>
  <c r="U211" i="2"/>
  <c r="O212" i="2"/>
  <c r="T212" i="2"/>
  <c r="U212" i="2"/>
  <c r="O213" i="2"/>
  <c r="T213" i="2"/>
  <c r="U213" i="2"/>
  <c r="O214" i="2"/>
  <c r="T214" i="2"/>
  <c r="U214" i="2"/>
  <c r="O215" i="2"/>
  <c r="T215" i="2"/>
  <c r="U215" i="2"/>
  <c r="O216" i="2"/>
  <c r="T216" i="2"/>
  <c r="U216" i="2"/>
  <c r="O217" i="2"/>
  <c r="T217" i="2"/>
  <c r="U217" i="2"/>
  <c r="O218" i="2"/>
  <c r="T218" i="2"/>
  <c r="U218" i="2"/>
  <c r="O219" i="2"/>
  <c r="T219" i="2"/>
  <c r="U219" i="2"/>
  <c r="O220" i="2"/>
  <c r="T220" i="2"/>
  <c r="U220" i="2"/>
  <c r="O221" i="2"/>
  <c r="T221" i="2"/>
  <c r="U221" i="2"/>
  <c r="O222" i="2"/>
  <c r="T222" i="2"/>
  <c r="U222" i="2"/>
  <c r="O223" i="2"/>
  <c r="T223" i="2"/>
  <c r="U223" i="2"/>
  <c r="O224" i="2"/>
  <c r="T224" i="2"/>
  <c r="U224" i="2"/>
  <c r="O225" i="2"/>
  <c r="T225" i="2"/>
  <c r="U225" i="2"/>
  <c r="O226" i="2"/>
  <c r="T226" i="2"/>
  <c r="U226" i="2"/>
  <c r="O227" i="2"/>
  <c r="T227" i="2"/>
  <c r="U227" i="2"/>
  <c r="O228" i="2"/>
  <c r="T228" i="2"/>
  <c r="U228" i="2"/>
  <c r="O229" i="2"/>
  <c r="T229" i="2"/>
  <c r="U229" i="2"/>
  <c r="O230" i="2"/>
  <c r="T230" i="2"/>
  <c r="U230" i="2"/>
  <c r="O231" i="2"/>
  <c r="T231" i="2"/>
  <c r="U231" i="2"/>
  <c r="O232" i="2"/>
  <c r="T232" i="2"/>
  <c r="U232" i="2"/>
  <c r="O233" i="2"/>
  <c r="T233" i="2"/>
  <c r="U233" i="2"/>
  <c r="O234" i="2"/>
  <c r="T234" i="2"/>
  <c r="U234" i="2"/>
  <c r="O235" i="2"/>
  <c r="T235" i="2"/>
  <c r="U235" i="2"/>
  <c r="O236" i="2"/>
  <c r="T236" i="2"/>
  <c r="U236" i="2"/>
  <c r="O237" i="2"/>
  <c r="T237" i="2"/>
  <c r="U237" i="2"/>
  <c r="O238" i="2"/>
  <c r="T238" i="2"/>
  <c r="U238" i="2"/>
  <c r="O239" i="2"/>
  <c r="T239" i="2"/>
  <c r="U239" i="2"/>
  <c r="O240" i="2"/>
  <c r="T240" i="2"/>
  <c r="U240" i="2"/>
  <c r="O241" i="2"/>
  <c r="T241" i="2"/>
  <c r="U241" i="2"/>
  <c r="O242" i="2"/>
  <c r="T242" i="2"/>
  <c r="U242" i="2"/>
  <c r="O243" i="2"/>
  <c r="T243" i="2"/>
  <c r="U243" i="2"/>
  <c r="O244" i="2"/>
  <c r="T244" i="2"/>
  <c r="U244" i="2"/>
  <c r="O245" i="2"/>
  <c r="T245" i="2"/>
  <c r="U245" i="2"/>
  <c r="O246" i="2"/>
  <c r="T246" i="2"/>
  <c r="U246" i="2"/>
  <c r="O247" i="2"/>
  <c r="T247" i="2"/>
  <c r="U247" i="2"/>
  <c r="O248" i="2"/>
  <c r="T248" i="2"/>
  <c r="U248" i="2"/>
  <c r="O249" i="2"/>
  <c r="T249" i="2"/>
  <c r="U249" i="2"/>
  <c r="O250" i="2"/>
  <c r="T250" i="2"/>
  <c r="U250" i="2"/>
  <c r="O251" i="2"/>
  <c r="T251" i="2"/>
  <c r="U251" i="2"/>
  <c r="O252" i="2"/>
  <c r="T252" i="2"/>
  <c r="U252" i="2"/>
  <c r="O253" i="2"/>
  <c r="T253" i="2"/>
  <c r="U253" i="2"/>
  <c r="O254" i="2"/>
  <c r="T254" i="2"/>
  <c r="U254" i="2"/>
  <c r="O255" i="2"/>
  <c r="T255" i="2"/>
  <c r="U255" i="2"/>
  <c r="O256" i="2"/>
  <c r="T256" i="2"/>
  <c r="U256" i="2"/>
  <c r="O257" i="2"/>
  <c r="T257" i="2"/>
  <c r="U257" i="2"/>
  <c r="O258" i="2"/>
  <c r="T258" i="2"/>
  <c r="U258" i="2"/>
  <c r="O259" i="2"/>
  <c r="T259" i="2"/>
  <c r="U259" i="2"/>
  <c r="O260" i="2"/>
  <c r="T260" i="2"/>
  <c r="U260" i="2"/>
  <c r="O261" i="2"/>
  <c r="T261" i="2"/>
  <c r="U261" i="2"/>
  <c r="O262" i="2"/>
  <c r="T262" i="2"/>
  <c r="U262" i="2"/>
  <c r="O263" i="2"/>
  <c r="T263" i="2"/>
  <c r="U263" i="2"/>
  <c r="O264" i="2"/>
  <c r="T264" i="2"/>
  <c r="U264" i="2"/>
  <c r="O265" i="2"/>
  <c r="T265" i="2"/>
  <c r="U265" i="2"/>
  <c r="O266" i="2"/>
  <c r="T266" i="2"/>
  <c r="U266" i="2"/>
  <c r="O267" i="2"/>
  <c r="T267" i="2"/>
  <c r="U267" i="2"/>
  <c r="O268" i="2"/>
  <c r="T268" i="2"/>
  <c r="U268" i="2"/>
  <c r="O269" i="2"/>
  <c r="T269" i="2"/>
  <c r="U269" i="2"/>
  <c r="O270" i="2"/>
  <c r="T270" i="2"/>
  <c r="U270" i="2"/>
  <c r="O271" i="2"/>
  <c r="T271" i="2"/>
  <c r="U271" i="2"/>
  <c r="O272" i="2"/>
  <c r="T272" i="2"/>
  <c r="U272" i="2"/>
  <c r="O273" i="2"/>
  <c r="T273" i="2"/>
  <c r="U273" i="2"/>
  <c r="O274" i="2"/>
  <c r="T274" i="2"/>
  <c r="U274" i="2"/>
  <c r="O275" i="2"/>
  <c r="T275" i="2"/>
  <c r="U275" i="2"/>
  <c r="O276" i="2"/>
  <c r="T276" i="2"/>
  <c r="U276" i="2"/>
  <c r="O277" i="2"/>
  <c r="T277" i="2"/>
  <c r="U277" i="2"/>
  <c r="O278" i="2"/>
  <c r="T278" i="2"/>
  <c r="U278" i="2"/>
  <c r="O279" i="2"/>
  <c r="T279" i="2"/>
  <c r="U279" i="2"/>
  <c r="O280" i="2"/>
  <c r="T280" i="2"/>
  <c r="U280" i="2"/>
  <c r="O281" i="2"/>
  <c r="T281" i="2"/>
  <c r="U281" i="2"/>
  <c r="O282" i="2"/>
  <c r="T282" i="2"/>
  <c r="U282" i="2"/>
  <c r="O283" i="2"/>
  <c r="T283" i="2"/>
  <c r="U283" i="2"/>
  <c r="O284" i="2"/>
  <c r="T284" i="2"/>
  <c r="U284" i="2"/>
  <c r="O285" i="2"/>
  <c r="T285" i="2"/>
  <c r="U285" i="2"/>
  <c r="O286" i="2"/>
  <c r="T286" i="2"/>
  <c r="U286" i="2"/>
  <c r="O287" i="2"/>
  <c r="T287" i="2"/>
  <c r="U287" i="2"/>
  <c r="O288" i="2"/>
  <c r="T288" i="2"/>
  <c r="U288" i="2"/>
  <c r="O289" i="2"/>
  <c r="T289" i="2"/>
  <c r="U289" i="2"/>
  <c r="O290" i="2"/>
  <c r="T290" i="2"/>
  <c r="U290" i="2"/>
  <c r="O291" i="2"/>
  <c r="T291" i="2"/>
  <c r="U291" i="2"/>
  <c r="O292" i="2"/>
  <c r="T292" i="2"/>
  <c r="U292" i="2"/>
  <c r="O293" i="2"/>
  <c r="T293" i="2"/>
  <c r="U293" i="2"/>
  <c r="O294" i="2"/>
  <c r="T294" i="2"/>
  <c r="U294" i="2"/>
  <c r="O295" i="2"/>
  <c r="T295" i="2"/>
  <c r="U295" i="2"/>
  <c r="O296" i="2"/>
  <c r="T296" i="2"/>
  <c r="U296" i="2"/>
  <c r="O297" i="2"/>
  <c r="T297" i="2"/>
  <c r="U297" i="2"/>
  <c r="O298" i="2"/>
  <c r="T298" i="2"/>
  <c r="U298" i="2"/>
  <c r="O299" i="2"/>
  <c r="T299" i="2"/>
  <c r="U299" i="2"/>
  <c r="O300" i="2"/>
  <c r="T300" i="2"/>
  <c r="U300" i="2"/>
  <c r="O301" i="2"/>
  <c r="T301" i="2"/>
  <c r="U301" i="2"/>
  <c r="O302" i="2"/>
  <c r="T302" i="2"/>
  <c r="U302" i="2"/>
  <c r="O303" i="2"/>
  <c r="T303" i="2"/>
  <c r="U303" i="2"/>
  <c r="O304" i="2"/>
  <c r="T304" i="2"/>
  <c r="U304" i="2"/>
  <c r="O305" i="2"/>
  <c r="T305" i="2"/>
  <c r="U305" i="2"/>
  <c r="O306" i="2"/>
  <c r="T306" i="2"/>
  <c r="U306" i="2"/>
  <c r="O307" i="2"/>
  <c r="T307" i="2"/>
  <c r="U307" i="2"/>
  <c r="O308" i="2"/>
  <c r="T308" i="2"/>
  <c r="U308" i="2"/>
  <c r="O309" i="2"/>
  <c r="T309" i="2"/>
  <c r="U309" i="2"/>
  <c r="O310" i="2"/>
  <c r="T310" i="2"/>
  <c r="U310" i="2"/>
  <c r="O311" i="2"/>
  <c r="T311" i="2"/>
  <c r="U311" i="2"/>
  <c r="O312" i="2"/>
  <c r="T312" i="2"/>
  <c r="U312" i="2"/>
  <c r="O313" i="2"/>
  <c r="T313" i="2"/>
  <c r="U313" i="2"/>
  <c r="O314" i="2"/>
  <c r="T314" i="2"/>
  <c r="U314" i="2"/>
  <c r="O315" i="2"/>
  <c r="T315" i="2"/>
  <c r="U315" i="2"/>
  <c r="O316" i="2"/>
  <c r="T316" i="2"/>
  <c r="U316" i="2"/>
  <c r="O317" i="2"/>
  <c r="T317" i="2"/>
  <c r="U317" i="2"/>
  <c r="O318" i="2"/>
  <c r="T318" i="2"/>
  <c r="U318" i="2"/>
  <c r="O319" i="2"/>
  <c r="T319" i="2"/>
  <c r="U319" i="2"/>
  <c r="O320" i="2"/>
  <c r="T320" i="2"/>
  <c r="U320" i="2"/>
  <c r="O321" i="2"/>
  <c r="T321" i="2"/>
  <c r="U321" i="2"/>
  <c r="O322" i="2"/>
  <c r="T322" i="2"/>
  <c r="U322" i="2"/>
  <c r="O323" i="2"/>
  <c r="T323" i="2"/>
  <c r="U323" i="2"/>
  <c r="O324" i="2"/>
  <c r="T324" i="2"/>
  <c r="U324" i="2"/>
  <c r="O325" i="2"/>
  <c r="T325" i="2"/>
  <c r="U325" i="2"/>
  <c r="O326" i="2"/>
  <c r="T326" i="2"/>
  <c r="U326" i="2"/>
  <c r="O327" i="2"/>
  <c r="T327" i="2"/>
  <c r="U327" i="2"/>
  <c r="O328" i="2"/>
  <c r="T328" i="2"/>
  <c r="U328" i="2"/>
  <c r="O329" i="2"/>
  <c r="T329" i="2"/>
  <c r="U329" i="2"/>
  <c r="O330" i="2"/>
  <c r="T330" i="2"/>
  <c r="U330" i="2"/>
  <c r="O331" i="2"/>
  <c r="T331" i="2"/>
  <c r="U331" i="2"/>
  <c r="O332" i="2"/>
  <c r="T332" i="2"/>
  <c r="U332" i="2"/>
  <c r="O333" i="2"/>
  <c r="T333" i="2"/>
  <c r="U333" i="2"/>
  <c r="O334" i="2"/>
  <c r="T334" i="2"/>
  <c r="U334" i="2"/>
  <c r="O335" i="2"/>
  <c r="T335" i="2"/>
  <c r="U335" i="2"/>
  <c r="O336" i="2"/>
  <c r="T336" i="2"/>
  <c r="U336" i="2"/>
  <c r="O337" i="2"/>
  <c r="T337" i="2"/>
  <c r="U337" i="2"/>
  <c r="O338" i="2"/>
  <c r="T338" i="2"/>
  <c r="U338" i="2"/>
  <c r="O339" i="2"/>
  <c r="T339" i="2"/>
  <c r="U339" i="2"/>
  <c r="O340" i="2"/>
  <c r="T340" i="2"/>
  <c r="U340" i="2"/>
  <c r="O341" i="2"/>
  <c r="T341" i="2"/>
  <c r="U341" i="2"/>
  <c r="O342" i="2"/>
  <c r="T342" i="2"/>
  <c r="U342" i="2"/>
  <c r="O343" i="2"/>
  <c r="T343" i="2"/>
  <c r="U343" i="2"/>
  <c r="O344" i="2"/>
  <c r="T344" i="2"/>
  <c r="U344" i="2"/>
  <c r="O345" i="2"/>
  <c r="T345" i="2"/>
  <c r="U345" i="2"/>
  <c r="O346" i="2"/>
  <c r="T346" i="2"/>
  <c r="U346" i="2"/>
  <c r="O347" i="2"/>
  <c r="T347" i="2"/>
  <c r="U347" i="2"/>
  <c r="O348" i="2"/>
  <c r="T348" i="2"/>
  <c r="U348" i="2"/>
  <c r="O349" i="2"/>
  <c r="T349" i="2"/>
  <c r="U349" i="2"/>
  <c r="O350" i="2"/>
  <c r="T350" i="2"/>
  <c r="U350" i="2"/>
  <c r="O351" i="2"/>
  <c r="T351" i="2"/>
  <c r="U351" i="2"/>
  <c r="O352" i="2"/>
  <c r="T352" i="2"/>
  <c r="U352" i="2"/>
  <c r="O353" i="2"/>
  <c r="T353" i="2"/>
  <c r="U353" i="2"/>
  <c r="O354" i="2"/>
  <c r="T354" i="2"/>
  <c r="U354" i="2"/>
  <c r="O355" i="2"/>
  <c r="T355" i="2"/>
  <c r="U355" i="2"/>
  <c r="O356" i="2"/>
  <c r="T356" i="2"/>
  <c r="U356" i="2"/>
  <c r="O357" i="2"/>
  <c r="T357" i="2"/>
  <c r="U357" i="2"/>
  <c r="O358" i="2"/>
  <c r="T358" i="2"/>
  <c r="U358" i="2"/>
  <c r="O359" i="2"/>
  <c r="T359" i="2"/>
  <c r="U359" i="2"/>
  <c r="O360" i="2"/>
  <c r="T360" i="2"/>
  <c r="U360" i="2"/>
  <c r="O361" i="2"/>
  <c r="T361" i="2"/>
  <c r="U361" i="2"/>
  <c r="O362" i="2"/>
  <c r="T362" i="2"/>
  <c r="U362" i="2"/>
  <c r="O363" i="2"/>
  <c r="T363" i="2"/>
  <c r="U363" i="2"/>
  <c r="O364" i="2"/>
  <c r="T364" i="2"/>
  <c r="U364" i="2"/>
  <c r="O365" i="2"/>
  <c r="T365" i="2"/>
  <c r="U365" i="2"/>
  <c r="O366" i="2"/>
  <c r="T366" i="2"/>
  <c r="U366" i="2"/>
  <c r="O367" i="2"/>
  <c r="T367" i="2"/>
  <c r="U367" i="2"/>
  <c r="O368" i="2"/>
  <c r="T368" i="2"/>
  <c r="U368" i="2"/>
  <c r="O369" i="2"/>
  <c r="T369" i="2"/>
  <c r="U369" i="2"/>
  <c r="O370" i="2"/>
  <c r="T370" i="2"/>
  <c r="U370" i="2"/>
  <c r="O371" i="2"/>
  <c r="T371" i="2"/>
  <c r="U371" i="2"/>
  <c r="O372" i="2"/>
  <c r="T372" i="2"/>
  <c r="U372" i="2"/>
  <c r="O373" i="2"/>
  <c r="T373" i="2"/>
  <c r="U373" i="2"/>
  <c r="O374" i="2"/>
  <c r="T374" i="2"/>
  <c r="U374" i="2"/>
  <c r="O375" i="2"/>
  <c r="T375" i="2"/>
  <c r="U375" i="2"/>
  <c r="O376" i="2"/>
  <c r="T376" i="2"/>
  <c r="U376" i="2"/>
  <c r="O377" i="2"/>
  <c r="T377" i="2"/>
  <c r="U377" i="2"/>
  <c r="O378" i="2"/>
  <c r="T378" i="2"/>
  <c r="U378" i="2"/>
  <c r="O379" i="2"/>
  <c r="T379" i="2"/>
  <c r="U379" i="2"/>
  <c r="O380" i="2"/>
  <c r="T380" i="2"/>
  <c r="U380" i="2"/>
  <c r="O381" i="2"/>
  <c r="T381" i="2"/>
  <c r="U381" i="2"/>
  <c r="O382" i="2"/>
  <c r="T382" i="2"/>
  <c r="U382" i="2"/>
  <c r="O383" i="2"/>
  <c r="T383" i="2"/>
  <c r="U383" i="2"/>
  <c r="O384" i="2"/>
  <c r="T384" i="2"/>
  <c r="U384" i="2"/>
  <c r="O385" i="2"/>
  <c r="T385" i="2"/>
  <c r="U385" i="2"/>
  <c r="O386" i="2"/>
  <c r="T386" i="2"/>
  <c r="U386" i="2"/>
  <c r="O387" i="2"/>
  <c r="T387" i="2"/>
  <c r="U387" i="2"/>
  <c r="O388" i="2"/>
  <c r="T388" i="2"/>
  <c r="U388" i="2"/>
  <c r="O389" i="2"/>
  <c r="T389" i="2"/>
  <c r="U389" i="2"/>
  <c r="O390" i="2"/>
  <c r="T390" i="2"/>
  <c r="U390" i="2"/>
  <c r="O391" i="2"/>
  <c r="T391" i="2"/>
  <c r="U391" i="2"/>
  <c r="O392" i="2"/>
  <c r="T392" i="2"/>
  <c r="U392" i="2"/>
  <c r="O393" i="2"/>
  <c r="T393" i="2"/>
  <c r="U393" i="2"/>
  <c r="O394" i="2"/>
  <c r="T394" i="2"/>
  <c r="U394" i="2"/>
  <c r="O395" i="2"/>
  <c r="T395" i="2"/>
  <c r="U395" i="2"/>
  <c r="O396" i="2"/>
  <c r="T396" i="2"/>
  <c r="U396" i="2"/>
  <c r="O397" i="2"/>
  <c r="T397" i="2"/>
  <c r="U397" i="2"/>
  <c r="O398" i="2"/>
  <c r="T398" i="2"/>
  <c r="U398" i="2"/>
  <c r="O399" i="2"/>
  <c r="T399" i="2"/>
  <c r="U399" i="2"/>
  <c r="O400" i="2"/>
  <c r="T400" i="2"/>
  <c r="U400" i="2"/>
  <c r="O401" i="2"/>
  <c r="T401" i="2"/>
  <c r="U401" i="2"/>
  <c r="O402" i="2"/>
  <c r="T402" i="2"/>
  <c r="U402" i="2"/>
  <c r="O403" i="2"/>
  <c r="T403" i="2"/>
  <c r="U403" i="2"/>
  <c r="O404" i="2"/>
  <c r="T404" i="2"/>
  <c r="U404" i="2"/>
  <c r="O405" i="2"/>
  <c r="T405" i="2"/>
  <c r="U405" i="2"/>
  <c r="O406" i="2"/>
  <c r="T406" i="2"/>
  <c r="U406" i="2"/>
  <c r="O407" i="2"/>
  <c r="T407" i="2"/>
  <c r="U407" i="2"/>
  <c r="O408" i="2"/>
  <c r="T408" i="2"/>
  <c r="U408" i="2"/>
  <c r="O409" i="2"/>
  <c r="T409" i="2"/>
  <c r="U409" i="2"/>
  <c r="O410" i="2"/>
  <c r="T410" i="2"/>
  <c r="U410" i="2"/>
  <c r="O411" i="2"/>
  <c r="T411" i="2"/>
  <c r="U411" i="2"/>
  <c r="O412" i="2"/>
  <c r="T412" i="2"/>
  <c r="U412" i="2"/>
  <c r="O413" i="2"/>
  <c r="T413" i="2"/>
  <c r="U413" i="2"/>
  <c r="O414" i="2"/>
  <c r="T414" i="2"/>
  <c r="U414" i="2"/>
  <c r="O415" i="2"/>
  <c r="T415" i="2"/>
  <c r="U415" i="2"/>
  <c r="O416" i="2"/>
  <c r="T416" i="2"/>
  <c r="U416" i="2"/>
  <c r="O417" i="2"/>
  <c r="T417" i="2"/>
  <c r="U417" i="2"/>
  <c r="O418" i="2"/>
  <c r="T418" i="2"/>
  <c r="U418" i="2"/>
  <c r="O419" i="2"/>
  <c r="T419" i="2"/>
  <c r="U419" i="2"/>
  <c r="O420" i="2"/>
  <c r="T420" i="2"/>
  <c r="U420" i="2"/>
  <c r="O421" i="2"/>
  <c r="T421" i="2"/>
  <c r="U421" i="2"/>
  <c r="O422" i="2"/>
  <c r="T422" i="2"/>
  <c r="U422" i="2"/>
  <c r="O423" i="2"/>
  <c r="T423" i="2"/>
  <c r="U423" i="2"/>
  <c r="O424" i="2"/>
  <c r="T424" i="2"/>
  <c r="U424" i="2"/>
  <c r="O425" i="2"/>
  <c r="T425" i="2"/>
  <c r="U425" i="2"/>
  <c r="O426" i="2"/>
  <c r="T426" i="2"/>
  <c r="U426" i="2"/>
  <c r="O427" i="2"/>
  <c r="T427" i="2"/>
  <c r="U427" i="2"/>
  <c r="O428" i="2"/>
  <c r="T428" i="2"/>
  <c r="U428" i="2"/>
  <c r="O429" i="2"/>
  <c r="T429" i="2"/>
  <c r="U429" i="2"/>
  <c r="O430" i="2"/>
  <c r="T430" i="2"/>
  <c r="U430" i="2"/>
  <c r="O431" i="2"/>
  <c r="T431" i="2"/>
  <c r="U431" i="2"/>
  <c r="O432" i="2"/>
  <c r="T432" i="2"/>
  <c r="U432" i="2"/>
  <c r="O433" i="2"/>
  <c r="T433" i="2"/>
  <c r="U433" i="2"/>
  <c r="O434" i="2"/>
  <c r="T434" i="2"/>
  <c r="U434" i="2"/>
  <c r="O435" i="2"/>
  <c r="T435" i="2"/>
  <c r="U435" i="2"/>
  <c r="O436" i="2"/>
  <c r="T436" i="2"/>
  <c r="U436" i="2"/>
  <c r="O437" i="2"/>
  <c r="T437" i="2"/>
  <c r="U437" i="2"/>
  <c r="O438" i="2"/>
  <c r="T438" i="2"/>
  <c r="U438" i="2"/>
  <c r="O439" i="2"/>
  <c r="T439" i="2"/>
  <c r="U439" i="2"/>
  <c r="O440" i="2"/>
  <c r="T440" i="2"/>
  <c r="U440" i="2"/>
  <c r="O441" i="2"/>
  <c r="T441" i="2"/>
  <c r="U441" i="2"/>
  <c r="O442" i="2"/>
  <c r="T442" i="2"/>
  <c r="U442" i="2"/>
  <c r="O443" i="2"/>
  <c r="T443" i="2"/>
  <c r="U443" i="2"/>
  <c r="O444" i="2"/>
  <c r="T444" i="2"/>
  <c r="U444" i="2"/>
  <c r="O445" i="2"/>
  <c r="T445" i="2"/>
  <c r="U445" i="2"/>
  <c r="O446" i="2"/>
  <c r="T446" i="2"/>
  <c r="U446" i="2"/>
  <c r="O447" i="2"/>
  <c r="T447" i="2"/>
  <c r="U447" i="2"/>
  <c r="O448" i="2"/>
  <c r="T448" i="2"/>
  <c r="U448" i="2"/>
  <c r="O449" i="2"/>
  <c r="T449" i="2"/>
  <c r="U449" i="2"/>
  <c r="O450" i="2"/>
  <c r="T450" i="2"/>
  <c r="U450" i="2"/>
  <c r="O451" i="2"/>
  <c r="T451" i="2"/>
  <c r="U451" i="2"/>
  <c r="O452" i="2"/>
  <c r="T452" i="2"/>
  <c r="U452" i="2"/>
  <c r="O453" i="2"/>
  <c r="T453" i="2"/>
  <c r="U453" i="2"/>
  <c r="O454" i="2"/>
  <c r="T454" i="2"/>
  <c r="U454" i="2"/>
  <c r="O455" i="2"/>
  <c r="T455" i="2"/>
  <c r="U455" i="2"/>
  <c r="O456" i="2"/>
  <c r="T456" i="2"/>
  <c r="U456" i="2"/>
  <c r="O457" i="2"/>
  <c r="T457" i="2"/>
  <c r="U457" i="2"/>
  <c r="O458" i="2"/>
  <c r="T458" i="2"/>
  <c r="U458" i="2"/>
  <c r="O459" i="2"/>
  <c r="T459" i="2"/>
  <c r="U459" i="2"/>
  <c r="O460" i="2"/>
  <c r="T460" i="2"/>
  <c r="U460" i="2"/>
  <c r="O461" i="2"/>
  <c r="T461" i="2"/>
  <c r="U461" i="2"/>
  <c r="O462" i="2"/>
  <c r="T462" i="2"/>
  <c r="U462" i="2"/>
  <c r="O463" i="2"/>
  <c r="T463" i="2"/>
  <c r="U463" i="2"/>
  <c r="O464" i="2"/>
  <c r="T464" i="2"/>
  <c r="U464" i="2"/>
  <c r="O465" i="2"/>
  <c r="T465" i="2"/>
  <c r="U465" i="2"/>
  <c r="O466" i="2"/>
  <c r="T466" i="2"/>
  <c r="U466" i="2"/>
  <c r="O467" i="2"/>
  <c r="T467" i="2"/>
  <c r="U467" i="2"/>
  <c r="O468" i="2"/>
  <c r="T468" i="2"/>
  <c r="U468" i="2"/>
  <c r="O469" i="2"/>
  <c r="T469" i="2"/>
  <c r="U469" i="2"/>
  <c r="O470" i="2"/>
  <c r="T470" i="2"/>
  <c r="U470" i="2"/>
  <c r="O471" i="2"/>
  <c r="T471" i="2"/>
  <c r="U471" i="2"/>
  <c r="O472" i="2"/>
  <c r="T472" i="2"/>
  <c r="U472" i="2"/>
  <c r="O473" i="2"/>
  <c r="T473" i="2"/>
  <c r="U473" i="2"/>
  <c r="O474" i="2"/>
  <c r="T474" i="2"/>
  <c r="U474" i="2"/>
  <c r="O475" i="2"/>
  <c r="T475" i="2"/>
  <c r="U475" i="2"/>
  <c r="O476" i="2"/>
  <c r="T476" i="2"/>
  <c r="U476" i="2"/>
  <c r="O477" i="2"/>
  <c r="T477" i="2"/>
  <c r="U477" i="2"/>
  <c r="O478" i="2"/>
  <c r="T478" i="2"/>
  <c r="U478" i="2"/>
  <c r="O479" i="2"/>
  <c r="T479" i="2"/>
  <c r="U479" i="2"/>
  <c r="O480" i="2"/>
  <c r="T480" i="2"/>
  <c r="U480" i="2"/>
  <c r="O481" i="2"/>
  <c r="T481" i="2"/>
  <c r="U481" i="2"/>
  <c r="O482" i="2"/>
  <c r="T482" i="2"/>
  <c r="U482" i="2"/>
  <c r="O483" i="2"/>
  <c r="T483" i="2"/>
  <c r="U483" i="2"/>
  <c r="O484" i="2"/>
  <c r="T484" i="2"/>
  <c r="U484" i="2"/>
  <c r="O485" i="2"/>
  <c r="T485" i="2"/>
  <c r="U485" i="2"/>
  <c r="O486" i="2"/>
  <c r="T486" i="2"/>
  <c r="U486" i="2"/>
  <c r="O487" i="2"/>
  <c r="T487" i="2"/>
  <c r="U487" i="2"/>
  <c r="O488" i="2"/>
  <c r="T488" i="2"/>
  <c r="U488" i="2"/>
  <c r="O489" i="2"/>
  <c r="T489" i="2"/>
  <c r="U489" i="2"/>
  <c r="O490" i="2"/>
  <c r="T490" i="2"/>
  <c r="U490" i="2"/>
  <c r="O491" i="2"/>
  <c r="T491" i="2"/>
  <c r="U491" i="2"/>
  <c r="O492" i="2"/>
  <c r="T492" i="2"/>
  <c r="U492" i="2"/>
  <c r="O493" i="2"/>
  <c r="T493" i="2"/>
  <c r="U493" i="2"/>
  <c r="O494" i="2"/>
  <c r="T494" i="2"/>
  <c r="U494" i="2"/>
  <c r="O495" i="2"/>
  <c r="T495" i="2"/>
  <c r="U495" i="2"/>
  <c r="O496" i="2"/>
  <c r="T496" i="2"/>
  <c r="U496" i="2"/>
  <c r="O497" i="2"/>
  <c r="T497" i="2"/>
  <c r="U497" i="2"/>
  <c r="O498" i="2"/>
  <c r="T498" i="2"/>
  <c r="U498" i="2"/>
  <c r="O499" i="2"/>
  <c r="T499" i="2"/>
  <c r="U499" i="2"/>
  <c r="O500" i="2"/>
  <c r="T500" i="2"/>
  <c r="U500" i="2"/>
  <c r="O501" i="2"/>
  <c r="T501" i="2"/>
  <c r="U501" i="2"/>
  <c r="O502" i="2"/>
  <c r="T502" i="2"/>
  <c r="U502" i="2"/>
  <c r="O503" i="2"/>
  <c r="T503" i="2"/>
  <c r="U503" i="2"/>
  <c r="O504" i="2"/>
  <c r="T504" i="2"/>
  <c r="U504" i="2"/>
  <c r="O505" i="2"/>
  <c r="T505" i="2"/>
  <c r="U505" i="2"/>
  <c r="O506" i="2"/>
  <c r="T506" i="2"/>
  <c r="U506" i="2"/>
  <c r="O507" i="2"/>
  <c r="T507" i="2"/>
  <c r="U507" i="2"/>
  <c r="O508" i="2"/>
  <c r="T508" i="2"/>
  <c r="U508" i="2"/>
  <c r="O509" i="2"/>
  <c r="T509" i="2"/>
  <c r="U509" i="2"/>
  <c r="O510" i="2"/>
  <c r="T510" i="2"/>
  <c r="U510" i="2"/>
  <c r="O511" i="2"/>
  <c r="T511" i="2"/>
  <c r="U511" i="2"/>
  <c r="O512" i="2"/>
  <c r="T512" i="2"/>
  <c r="U512" i="2"/>
  <c r="O513" i="2"/>
  <c r="T513" i="2"/>
  <c r="U513" i="2"/>
  <c r="O514" i="2"/>
  <c r="T514" i="2"/>
  <c r="U514" i="2"/>
  <c r="O515" i="2"/>
  <c r="T515" i="2"/>
  <c r="U515" i="2"/>
  <c r="O516" i="2"/>
  <c r="T516" i="2"/>
  <c r="U516" i="2"/>
  <c r="O517" i="2"/>
  <c r="T517" i="2"/>
  <c r="U517" i="2"/>
  <c r="O518" i="2"/>
  <c r="T518" i="2"/>
  <c r="U518" i="2"/>
  <c r="O519" i="2"/>
  <c r="T519" i="2"/>
  <c r="U519" i="2"/>
  <c r="O520" i="2"/>
  <c r="T520" i="2"/>
  <c r="U520" i="2"/>
  <c r="O521" i="2"/>
  <c r="T521" i="2"/>
  <c r="U521" i="2"/>
  <c r="O522" i="2"/>
  <c r="T522" i="2"/>
  <c r="U522" i="2"/>
  <c r="O523" i="2"/>
  <c r="T523" i="2"/>
  <c r="U523" i="2"/>
  <c r="O524" i="2"/>
  <c r="T524" i="2"/>
  <c r="U524" i="2"/>
  <c r="O525" i="2"/>
  <c r="T525" i="2"/>
  <c r="U525" i="2"/>
  <c r="O526" i="2"/>
  <c r="T526" i="2"/>
  <c r="U526" i="2"/>
  <c r="O527" i="2"/>
  <c r="T527" i="2"/>
  <c r="U527" i="2"/>
  <c r="O528" i="2"/>
  <c r="T528" i="2"/>
  <c r="U528" i="2"/>
  <c r="O529" i="2"/>
  <c r="T529" i="2"/>
  <c r="U529" i="2"/>
  <c r="O530" i="2"/>
  <c r="T530" i="2"/>
  <c r="U530" i="2"/>
  <c r="O531" i="2"/>
  <c r="T531" i="2"/>
  <c r="U531" i="2"/>
  <c r="O532" i="2"/>
  <c r="T532" i="2"/>
  <c r="U532" i="2"/>
  <c r="O533" i="2"/>
  <c r="T533" i="2"/>
  <c r="U533" i="2"/>
  <c r="O534" i="2"/>
  <c r="T534" i="2"/>
  <c r="U534" i="2"/>
  <c r="O535" i="2"/>
  <c r="T535" i="2"/>
  <c r="U535" i="2"/>
  <c r="O536" i="2"/>
  <c r="T536" i="2"/>
  <c r="U536" i="2"/>
  <c r="O537" i="2"/>
  <c r="T537" i="2"/>
  <c r="U537" i="2"/>
  <c r="O538" i="2"/>
  <c r="T538" i="2"/>
  <c r="U538" i="2"/>
  <c r="O539" i="2"/>
  <c r="T539" i="2"/>
  <c r="U539" i="2"/>
  <c r="O540" i="2"/>
  <c r="T540" i="2"/>
  <c r="U540" i="2"/>
  <c r="O541" i="2"/>
  <c r="T541" i="2"/>
  <c r="U541" i="2"/>
  <c r="O542" i="2"/>
  <c r="T542" i="2"/>
  <c r="U542" i="2"/>
  <c r="O543" i="2"/>
  <c r="T543" i="2"/>
  <c r="U543" i="2"/>
  <c r="O544" i="2"/>
  <c r="T544" i="2"/>
  <c r="U544" i="2"/>
  <c r="O545" i="2"/>
  <c r="T545" i="2"/>
  <c r="U545" i="2"/>
  <c r="O546" i="2"/>
  <c r="T546" i="2"/>
  <c r="U546" i="2"/>
  <c r="O547" i="2"/>
  <c r="T547" i="2"/>
  <c r="U547" i="2"/>
  <c r="O548" i="2"/>
  <c r="T548" i="2"/>
  <c r="U548" i="2"/>
  <c r="O549" i="2"/>
  <c r="T549" i="2"/>
  <c r="U549" i="2"/>
  <c r="O550" i="2"/>
  <c r="T550" i="2"/>
  <c r="U550" i="2"/>
  <c r="O551" i="2"/>
  <c r="T551" i="2"/>
  <c r="U551" i="2"/>
  <c r="O552" i="2"/>
  <c r="T552" i="2"/>
  <c r="U552" i="2"/>
  <c r="O553" i="2"/>
  <c r="T553" i="2"/>
  <c r="U553" i="2"/>
  <c r="O554" i="2"/>
  <c r="T554" i="2"/>
  <c r="U554" i="2"/>
  <c r="O555" i="2"/>
  <c r="T555" i="2"/>
  <c r="U555" i="2"/>
  <c r="O556" i="2"/>
  <c r="T556" i="2"/>
  <c r="U556" i="2"/>
  <c r="O557" i="2"/>
  <c r="T557" i="2"/>
  <c r="U557" i="2"/>
  <c r="O558" i="2"/>
  <c r="T558" i="2"/>
  <c r="U558" i="2"/>
  <c r="O559" i="2"/>
  <c r="T559" i="2"/>
  <c r="U559" i="2"/>
  <c r="O560" i="2"/>
  <c r="T560" i="2"/>
  <c r="U560" i="2"/>
  <c r="O561" i="2"/>
  <c r="T561" i="2"/>
  <c r="U561" i="2"/>
  <c r="O562" i="2"/>
  <c r="T562" i="2"/>
  <c r="U562" i="2"/>
  <c r="O563" i="2"/>
  <c r="T563" i="2"/>
  <c r="U563" i="2"/>
  <c r="O564" i="2"/>
  <c r="T564" i="2"/>
  <c r="U564" i="2"/>
  <c r="O565" i="2"/>
  <c r="T565" i="2"/>
  <c r="U565" i="2"/>
  <c r="O566" i="2"/>
  <c r="T566" i="2"/>
  <c r="U566" i="2"/>
  <c r="O567" i="2"/>
  <c r="T567" i="2"/>
  <c r="U567" i="2"/>
  <c r="O568" i="2"/>
  <c r="T568" i="2"/>
  <c r="U568" i="2"/>
  <c r="O569" i="2"/>
  <c r="T569" i="2"/>
  <c r="U569" i="2"/>
  <c r="O570" i="2"/>
  <c r="T570" i="2"/>
  <c r="U570" i="2"/>
  <c r="O571" i="2"/>
  <c r="T571" i="2"/>
  <c r="U571" i="2"/>
  <c r="O572" i="2"/>
  <c r="T572" i="2"/>
  <c r="U572" i="2"/>
  <c r="O573" i="2"/>
  <c r="T573" i="2"/>
  <c r="U573" i="2"/>
  <c r="O574" i="2"/>
  <c r="T574" i="2"/>
  <c r="U574" i="2"/>
  <c r="O575" i="2"/>
  <c r="T575" i="2"/>
  <c r="U575" i="2"/>
  <c r="O576" i="2"/>
  <c r="T576" i="2"/>
  <c r="U576" i="2"/>
  <c r="O577" i="2"/>
  <c r="T577" i="2"/>
  <c r="U577" i="2"/>
  <c r="O578" i="2"/>
  <c r="T578" i="2"/>
  <c r="U578" i="2"/>
  <c r="O579" i="2"/>
  <c r="T579" i="2"/>
  <c r="U579" i="2"/>
  <c r="O580" i="2"/>
  <c r="T580" i="2"/>
  <c r="U580" i="2"/>
  <c r="O581" i="2"/>
  <c r="T581" i="2"/>
  <c r="U581" i="2"/>
  <c r="O582" i="2"/>
  <c r="T582" i="2"/>
  <c r="U582" i="2"/>
  <c r="O583" i="2"/>
  <c r="T583" i="2"/>
  <c r="U583" i="2"/>
  <c r="O584" i="2"/>
  <c r="T584" i="2"/>
  <c r="U584" i="2"/>
  <c r="O585" i="2"/>
  <c r="T585" i="2"/>
  <c r="U585" i="2"/>
  <c r="O586" i="2"/>
  <c r="T586" i="2"/>
  <c r="U586" i="2"/>
  <c r="O587" i="2"/>
  <c r="T587" i="2"/>
  <c r="U587" i="2"/>
  <c r="O588" i="2"/>
  <c r="T588" i="2"/>
  <c r="U588" i="2"/>
  <c r="O589" i="2"/>
  <c r="T589" i="2"/>
  <c r="U589" i="2"/>
  <c r="O590" i="2"/>
  <c r="T590" i="2"/>
  <c r="U590" i="2"/>
  <c r="O591" i="2"/>
  <c r="T591" i="2"/>
  <c r="U591" i="2"/>
  <c r="O592" i="2"/>
  <c r="T592" i="2"/>
  <c r="U592" i="2"/>
  <c r="O593" i="2"/>
  <c r="T593" i="2"/>
  <c r="U593" i="2"/>
  <c r="O594" i="2"/>
  <c r="T594" i="2"/>
  <c r="U594" i="2"/>
  <c r="O595" i="2"/>
  <c r="T595" i="2"/>
  <c r="U595" i="2"/>
  <c r="O596" i="2"/>
  <c r="T596" i="2"/>
  <c r="U596" i="2"/>
  <c r="O597" i="2"/>
  <c r="T597" i="2"/>
  <c r="U597" i="2"/>
  <c r="O598" i="2"/>
  <c r="T598" i="2"/>
  <c r="U598" i="2"/>
  <c r="O599" i="2"/>
  <c r="T599" i="2"/>
  <c r="U599" i="2"/>
  <c r="O600" i="2"/>
  <c r="T600" i="2"/>
  <c r="U600" i="2"/>
  <c r="O601" i="2"/>
  <c r="T601" i="2"/>
  <c r="U601" i="2"/>
  <c r="O602" i="2"/>
  <c r="T602" i="2"/>
  <c r="U602" i="2"/>
  <c r="O603" i="2"/>
  <c r="T603" i="2"/>
  <c r="U603" i="2"/>
  <c r="O604" i="2"/>
  <c r="T604" i="2"/>
  <c r="U604" i="2"/>
  <c r="O605" i="2"/>
  <c r="T605" i="2"/>
  <c r="U605" i="2"/>
  <c r="O606" i="2"/>
  <c r="T606" i="2"/>
  <c r="U606" i="2"/>
  <c r="O607" i="2"/>
  <c r="T607" i="2"/>
  <c r="U607" i="2"/>
  <c r="O608" i="2"/>
  <c r="T608" i="2"/>
  <c r="U608" i="2"/>
  <c r="O609" i="2"/>
  <c r="T609" i="2"/>
  <c r="U609" i="2"/>
  <c r="O610" i="2"/>
  <c r="T610" i="2"/>
  <c r="U610" i="2"/>
  <c r="O611" i="2"/>
  <c r="T611" i="2"/>
  <c r="U611" i="2"/>
  <c r="O612" i="2"/>
  <c r="T612" i="2"/>
  <c r="U612" i="2"/>
  <c r="O613" i="2"/>
  <c r="T613" i="2"/>
  <c r="U613" i="2"/>
  <c r="O614" i="2"/>
  <c r="T614" i="2"/>
  <c r="U614" i="2"/>
  <c r="O615" i="2"/>
  <c r="T615" i="2"/>
  <c r="U615" i="2"/>
  <c r="O616" i="2"/>
  <c r="T616" i="2"/>
  <c r="U616" i="2"/>
  <c r="O617" i="2"/>
  <c r="T617" i="2"/>
  <c r="U617" i="2"/>
  <c r="O618" i="2"/>
  <c r="T618" i="2"/>
  <c r="U618" i="2"/>
  <c r="O619" i="2"/>
  <c r="T619" i="2"/>
  <c r="U619" i="2"/>
  <c r="O620" i="2"/>
  <c r="T620" i="2"/>
  <c r="U620" i="2"/>
  <c r="O621" i="2"/>
  <c r="T621" i="2"/>
  <c r="U621" i="2"/>
  <c r="O622" i="2"/>
  <c r="T622" i="2"/>
  <c r="U622" i="2"/>
  <c r="O623" i="2"/>
  <c r="T623" i="2"/>
  <c r="U623" i="2"/>
  <c r="O624" i="2"/>
  <c r="T624" i="2"/>
  <c r="U624" i="2"/>
  <c r="O625" i="2"/>
  <c r="T625" i="2"/>
  <c r="U625" i="2"/>
  <c r="O626" i="2"/>
  <c r="T626" i="2"/>
  <c r="U626" i="2"/>
  <c r="O627" i="2"/>
  <c r="T627" i="2"/>
  <c r="U627" i="2"/>
  <c r="O628" i="2"/>
  <c r="T628" i="2"/>
  <c r="U628" i="2"/>
  <c r="O629" i="2"/>
  <c r="T629" i="2"/>
  <c r="U629" i="2"/>
  <c r="O630" i="2"/>
  <c r="T630" i="2"/>
  <c r="U630" i="2"/>
  <c r="O631" i="2"/>
  <c r="T631" i="2"/>
  <c r="U631" i="2"/>
  <c r="O632" i="2"/>
  <c r="T632" i="2"/>
  <c r="U632" i="2"/>
  <c r="O633" i="2"/>
  <c r="T633" i="2"/>
  <c r="U633" i="2"/>
  <c r="O634" i="2"/>
  <c r="T634" i="2"/>
  <c r="U634" i="2"/>
  <c r="O635" i="2"/>
  <c r="T635" i="2"/>
  <c r="U635" i="2"/>
  <c r="O636" i="2"/>
  <c r="T636" i="2"/>
  <c r="U636" i="2"/>
  <c r="O637" i="2"/>
  <c r="T637" i="2"/>
  <c r="U637" i="2"/>
  <c r="O638" i="2"/>
  <c r="T638" i="2"/>
  <c r="U638" i="2"/>
  <c r="O639" i="2"/>
  <c r="T639" i="2"/>
  <c r="U639" i="2"/>
  <c r="O640" i="2"/>
  <c r="T640" i="2"/>
  <c r="U640" i="2"/>
  <c r="O641" i="2"/>
  <c r="T641" i="2"/>
  <c r="U641" i="2"/>
  <c r="O642" i="2"/>
  <c r="T642" i="2"/>
  <c r="U642" i="2"/>
  <c r="O643" i="2"/>
  <c r="T643" i="2"/>
  <c r="U643" i="2"/>
  <c r="O644" i="2"/>
  <c r="T644" i="2"/>
  <c r="U644" i="2"/>
  <c r="O645" i="2"/>
  <c r="T645" i="2"/>
  <c r="U645" i="2"/>
  <c r="O646" i="2"/>
  <c r="T646" i="2"/>
  <c r="U646" i="2"/>
  <c r="O647" i="2"/>
  <c r="T647" i="2"/>
  <c r="U647" i="2"/>
  <c r="O648" i="2"/>
  <c r="T648" i="2"/>
  <c r="U648" i="2"/>
  <c r="O649" i="2"/>
  <c r="T649" i="2"/>
  <c r="U649" i="2"/>
  <c r="O650" i="2"/>
  <c r="T650" i="2"/>
  <c r="U650" i="2"/>
  <c r="O651" i="2"/>
  <c r="T651" i="2"/>
  <c r="U651" i="2"/>
  <c r="O652" i="2"/>
  <c r="T652" i="2"/>
  <c r="U652" i="2"/>
  <c r="O653" i="2"/>
  <c r="T653" i="2"/>
  <c r="U653" i="2"/>
  <c r="O654" i="2"/>
  <c r="T654" i="2"/>
  <c r="U654" i="2"/>
  <c r="O655" i="2"/>
  <c r="T655" i="2"/>
  <c r="U655" i="2"/>
  <c r="O656" i="2"/>
  <c r="T656" i="2"/>
  <c r="U656" i="2"/>
  <c r="O657" i="2"/>
  <c r="T657" i="2"/>
  <c r="U657" i="2"/>
  <c r="O658" i="2"/>
  <c r="T658" i="2"/>
  <c r="U658" i="2"/>
  <c r="O659" i="2"/>
  <c r="T659" i="2"/>
  <c r="U659" i="2"/>
  <c r="O660" i="2"/>
  <c r="T660" i="2"/>
  <c r="U660" i="2"/>
  <c r="O661" i="2"/>
  <c r="T661" i="2"/>
  <c r="U661" i="2"/>
  <c r="O662" i="2"/>
  <c r="T662" i="2"/>
  <c r="U662" i="2"/>
  <c r="O663" i="2"/>
  <c r="T663" i="2"/>
  <c r="U663" i="2"/>
  <c r="O664" i="2"/>
  <c r="T664" i="2"/>
  <c r="U664" i="2"/>
  <c r="O665" i="2"/>
  <c r="T665" i="2"/>
  <c r="U665" i="2"/>
  <c r="O666" i="2"/>
  <c r="T666" i="2"/>
  <c r="U666" i="2"/>
  <c r="O667" i="2"/>
  <c r="T667" i="2"/>
  <c r="U667" i="2"/>
  <c r="O668" i="2"/>
  <c r="T668" i="2"/>
  <c r="U668" i="2"/>
  <c r="O669" i="2"/>
  <c r="T669" i="2"/>
  <c r="U669" i="2"/>
  <c r="O670" i="2"/>
  <c r="T670" i="2"/>
  <c r="U670" i="2"/>
  <c r="O671" i="2"/>
  <c r="T671" i="2"/>
  <c r="U671" i="2"/>
  <c r="O672" i="2"/>
  <c r="T672" i="2"/>
  <c r="U672" i="2"/>
  <c r="O673" i="2"/>
  <c r="T673" i="2"/>
  <c r="U673" i="2"/>
  <c r="O674" i="2"/>
  <c r="T674" i="2"/>
  <c r="U674" i="2"/>
  <c r="O675" i="2"/>
  <c r="T675" i="2"/>
  <c r="U675" i="2"/>
  <c r="O676" i="2"/>
  <c r="T676" i="2"/>
  <c r="U676" i="2"/>
  <c r="O677" i="2"/>
  <c r="T677" i="2"/>
  <c r="U677" i="2"/>
  <c r="O678" i="2"/>
  <c r="T678" i="2"/>
  <c r="U678" i="2"/>
  <c r="O679" i="2"/>
  <c r="T679" i="2"/>
  <c r="U679" i="2"/>
  <c r="O680" i="2"/>
  <c r="T680" i="2"/>
  <c r="U680" i="2"/>
  <c r="O681" i="2"/>
  <c r="T681" i="2"/>
  <c r="U681" i="2"/>
  <c r="O682" i="2"/>
  <c r="T682" i="2"/>
  <c r="U682" i="2"/>
  <c r="O683" i="2"/>
  <c r="T683" i="2"/>
  <c r="U683" i="2"/>
  <c r="O684" i="2"/>
  <c r="T684" i="2"/>
  <c r="U684" i="2"/>
  <c r="O685" i="2"/>
  <c r="T685" i="2"/>
  <c r="U685" i="2"/>
  <c r="O686" i="2"/>
  <c r="T686" i="2"/>
  <c r="U686" i="2"/>
  <c r="O687" i="2"/>
  <c r="T687" i="2"/>
  <c r="U687" i="2"/>
  <c r="O688" i="2"/>
  <c r="T688" i="2"/>
  <c r="U688" i="2"/>
  <c r="O689" i="2"/>
  <c r="T689" i="2"/>
  <c r="U689" i="2"/>
  <c r="O690" i="2"/>
  <c r="T690" i="2"/>
  <c r="U690" i="2"/>
  <c r="O691" i="2"/>
  <c r="T691" i="2"/>
  <c r="U691" i="2"/>
  <c r="O692" i="2"/>
  <c r="T692" i="2"/>
  <c r="U692" i="2"/>
  <c r="O693" i="2"/>
  <c r="T693" i="2"/>
  <c r="U693" i="2"/>
  <c r="O694" i="2"/>
  <c r="T694" i="2"/>
  <c r="U694" i="2"/>
  <c r="O695" i="2"/>
  <c r="T695" i="2"/>
  <c r="U695" i="2"/>
  <c r="O696" i="2"/>
  <c r="T696" i="2"/>
  <c r="U696" i="2"/>
  <c r="O697" i="2"/>
  <c r="T697" i="2"/>
  <c r="U697" i="2"/>
  <c r="O698" i="2"/>
  <c r="T698" i="2"/>
  <c r="U698" i="2"/>
  <c r="O699" i="2"/>
  <c r="T699" i="2"/>
  <c r="U699" i="2"/>
  <c r="O700" i="2"/>
  <c r="T700" i="2"/>
  <c r="U700" i="2"/>
  <c r="O701" i="2"/>
  <c r="T701" i="2"/>
  <c r="U701" i="2"/>
  <c r="O702" i="2"/>
  <c r="T702" i="2"/>
  <c r="U702" i="2"/>
  <c r="O703" i="2"/>
  <c r="T703" i="2"/>
  <c r="U703" i="2"/>
  <c r="O704" i="2"/>
  <c r="T704" i="2"/>
  <c r="U704" i="2"/>
  <c r="O705" i="2"/>
  <c r="T705" i="2"/>
  <c r="U705" i="2"/>
  <c r="O706" i="2"/>
  <c r="T706" i="2"/>
  <c r="U706" i="2"/>
  <c r="O707" i="2"/>
  <c r="T707" i="2"/>
  <c r="U707" i="2"/>
  <c r="O708" i="2"/>
  <c r="T708" i="2"/>
  <c r="U708" i="2"/>
  <c r="O709" i="2"/>
  <c r="T709" i="2"/>
  <c r="U709" i="2"/>
  <c r="O710" i="2"/>
  <c r="T710" i="2"/>
  <c r="U710" i="2"/>
  <c r="O711" i="2"/>
  <c r="T711" i="2"/>
  <c r="U711" i="2"/>
  <c r="O712" i="2"/>
  <c r="T712" i="2"/>
  <c r="U712" i="2"/>
  <c r="O713" i="2"/>
  <c r="T713" i="2"/>
  <c r="U713" i="2"/>
  <c r="O714" i="2"/>
  <c r="T714" i="2"/>
  <c r="U714" i="2"/>
  <c r="O715" i="2"/>
  <c r="T715" i="2"/>
  <c r="U715" i="2"/>
  <c r="O716" i="2"/>
  <c r="T716" i="2"/>
  <c r="U716" i="2"/>
  <c r="O717" i="2"/>
  <c r="T717" i="2"/>
  <c r="U717" i="2"/>
  <c r="O718" i="2"/>
  <c r="T718" i="2"/>
  <c r="U718" i="2"/>
  <c r="O719" i="2"/>
  <c r="T719" i="2"/>
  <c r="U719" i="2"/>
  <c r="O720" i="2"/>
  <c r="T720" i="2"/>
  <c r="U720" i="2"/>
  <c r="O721" i="2"/>
  <c r="T721" i="2"/>
  <c r="U721" i="2"/>
  <c r="O722" i="2"/>
  <c r="T722" i="2"/>
  <c r="U722" i="2"/>
  <c r="O723" i="2"/>
  <c r="T723" i="2"/>
  <c r="U723" i="2"/>
  <c r="O724" i="2"/>
  <c r="T724" i="2"/>
  <c r="U724" i="2"/>
  <c r="O725" i="2"/>
  <c r="T725" i="2"/>
  <c r="U725" i="2"/>
  <c r="O726" i="2"/>
  <c r="T726" i="2"/>
  <c r="U726" i="2"/>
  <c r="O727" i="2"/>
  <c r="T727" i="2"/>
  <c r="U727" i="2"/>
  <c r="O728" i="2"/>
  <c r="T728" i="2"/>
  <c r="U728" i="2"/>
  <c r="O729" i="2"/>
  <c r="T729" i="2"/>
  <c r="U729" i="2"/>
  <c r="O730" i="2"/>
  <c r="T730" i="2"/>
  <c r="U730" i="2"/>
  <c r="O731" i="2"/>
  <c r="T731" i="2"/>
  <c r="U731" i="2"/>
  <c r="O732" i="2"/>
  <c r="T732" i="2"/>
  <c r="U732" i="2"/>
  <c r="O733" i="2"/>
  <c r="T733" i="2"/>
  <c r="U733" i="2"/>
  <c r="O734" i="2"/>
  <c r="T734" i="2"/>
  <c r="U734" i="2"/>
  <c r="O735" i="2"/>
  <c r="T735" i="2"/>
  <c r="U735" i="2"/>
  <c r="O736" i="2"/>
  <c r="T736" i="2"/>
  <c r="U736" i="2"/>
  <c r="O737" i="2"/>
  <c r="T737" i="2"/>
  <c r="U737" i="2"/>
  <c r="O738" i="2"/>
  <c r="T738" i="2"/>
  <c r="U738" i="2"/>
  <c r="O739" i="2"/>
  <c r="T739" i="2"/>
  <c r="U739" i="2"/>
  <c r="O740" i="2"/>
  <c r="T740" i="2"/>
  <c r="U740" i="2"/>
  <c r="O741" i="2"/>
  <c r="T741" i="2"/>
  <c r="U741" i="2"/>
  <c r="O742" i="2"/>
  <c r="T742" i="2"/>
  <c r="U742" i="2"/>
  <c r="O743" i="2"/>
  <c r="T743" i="2"/>
  <c r="U743" i="2"/>
  <c r="O744" i="2"/>
  <c r="T744" i="2"/>
  <c r="U744" i="2"/>
  <c r="O745" i="2"/>
  <c r="T745" i="2"/>
  <c r="U745" i="2"/>
  <c r="O746" i="2"/>
  <c r="T746" i="2"/>
  <c r="U746" i="2"/>
  <c r="O747" i="2"/>
  <c r="T747" i="2"/>
  <c r="U747" i="2"/>
  <c r="O748" i="2"/>
  <c r="T748" i="2"/>
  <c r="U748" i="2"/>
  <c r="O749" i="2"/>
  <c r="T749" i="2"/>
  <c r="U749" i="2"/>
  <c r="O750" i="2"/>
  <c r="T750" i="2"/>
  <c r="U750" i="2"/>
  <c r="O751" i="2"/>
  <c r="T751" i="2"/>
  <c r="U751" i="2"/>
  <c r="O752" i="2"/>
  <c r="T752" i="2"/>
  <c r="U752" i="2"/>
  <c r="O753" i="2"/>
  <c r="T753" i="2"/>
  <c r="U753" i="2"/>
  <c r="O754" i="2"/>
  <c r="T754" i="2"/>
  <c r="U754" i="2"/>
  <c r="O755" i="2"/>
  <c r="T755" i="2"/>
  <c r="U755" i="2"/>
  <c r="O756" i="2"/>
  <c r="T756" i="2"/>
  <c r="U756" i="2"/>
  <c r="O757" i="2"/>
  <c r="T757" i="2"/>
  <c r="U757" i="2"/>
  <c r="O758" i="2"/>
  <c r="T758" i="2"/>
  <c r="U758" i="2"/>
  <c r="O759" i="2"/>
  <c r="T759" i="2"/>
  <c r="U759" i="2"/>
  <c r="O760" i="2"/>
  <c r="T760" i="2"/>
  <c r="U760" i="2"/>
  <c r="O761" i="2"/>
  <c r="T761" i="2"/>
  <c r="U761" i="2"/>
  <c r="O762" i="2"/>
  <c r="T762" i="2"/>
  <c r="U762" i="2"/>
  <c r="O763" i="2"/>
  <c r="T763" i="2"/>
  <c r="U763" i="2"/>
  <c r="O764" i="2"/>
  <c r="T764" i="2"/>
  <c r="U764" i="2"/>
  <c r="O765" i="2"/>
  <c r="T765" i="2"/>
  <c r="U765" i="2"/>
  <c r="O766" i="2"/>
  <c r="T766" i="2"/>
  <c r="U766" i="2"/>
  <c r="O767" i="2"/>
  <c r="T767" i="2"/>
  <c r="U767" i="2"/>
  <c r="O768" i="2"/>
  <c r="T768" i="2"/>
  <c r="U768" i="2"/>
  <c r="O769" i="2"/>
  <c r="T769" i="2"/>
  <c r="U769" i="2"/>
  <c r="O770" i="2"/>
  <c r="T770" i="2"/>
  <c r="U770" i="2"/>
  <c r="O771" i="2"/>
  <c r="T771" i="2"/>
  <c r="U771" i="2"/>
  <c r="O772" i="2"/>
  <c r="T772" i="2"/>
  <c r="U772" i="2"/>
  <c r="O773" i="2"/>
  <c r="T773" i="2"/>
  <c r="U773" i="2"/>
  <c r="O774" i="2"/>
  <c r="T774" i="2"/>
  <c r="U774" i="2"/>
  <c r="O775" i="2"/>
  <c r="T775" i="2"/>
  <c r="U775" i="2"/>
  <c r="O776" i="2"/>
  <c r="T776" i="2"/>
  <c r="U776" i="2"/>
  <c r="O777" i="2"/>
  <c r="T777" i="2"/>
  <c r="U777" i="2"/>
  <c r="O778" i="2"/>
  <c r="T778" i="2"/>
  <c r="U778" i="2"/>
  <c r="O779" i="2"/>
  <c r="T779" i="2"/>
  <c r="U779" i="2"/>
  <c r="O780" i="2"/>
  <c r="T780" i="2"/>
  <c r="U780" i="2"/>
  <c r="O781" i="2"/>
  <c r="T781" i="2"/>
  <c r="U781" i="2"/>
  <c r="O782" i="2"/>
  <c r="T782" i="2"/>
  <c r="U782" i="2"/>
  <c r="O783" i="2"/>
  <c r="T783" i="2"/>
  <c r="U783" i="2"/>
  <c r="O784" i="2"/>
  <c r="T784" i="2"/>
  <c r="U784" i="2"/>
  <c r="O785" i="2"/>
  <c r="T785" i="2"/>
  <c r="U785" i="2"/>
  <c r="O786" i="2"/>
  <c r="T786" i="2"/>
  <c r="U786" i="2"/>
  <c r="O787" i="2"/>
  <c r="T787" i="2"/>
  <c r="U787" i="2"/>
  <c r="O788" i="2"/>
  <c r="T788" i="2"/>
  <c r="U788" i="2"/>
  <c r="O789" i="2"/>
  <c r="T789" i="2"/>
  <c r="U789" i="2"/>
  <c r="O790" i="2"/>
  <c r="T790" i="2"/>
  <c r="U790" i="2"/>
  <c r="O791" i="2"/>
  <c r="T791" i="2"/>
  <c r="U791" i="2"/>
  <c r="O792" i="2"/>
  <c r="T792" i="2"/>
  <c r="U792" i="2"/>
  <c r="O793" i="2"/>
  <c r="T793" i="2"/>
  <c r="U793" i="2"/>
  <c r="O794" i="2"/>
  <c r="T794" i="2"/>
  <c r="U794" i="2"/>
  <c r="O795" i="2"/>
  <c r="T795" i="2"/>
  <c r="U795" i="2"/>
  <c r="O796" i="2"/>
  <c r="T796" i="2"/>
  <c r="U796" i="2"/>
  <c r="O797" i="2"/>
  <c r="T797" i="2"/>
  <c r="U797" i="2"/>
  <c r="O798" i="2"/>
  <c r="T798" i="2"/>
  <c r="U798" i="2"/>
  <c r="O799" i="2"/>
  <c r="T799" i="2"/>
  <c r="U799" i="2"/>
  <c r="O800" i="2"/>
  <c r="T800" i="2"/>
  <c r="U800" i="2"/>
  <c r="O801" i="2"/>
  <c r="T801" i="2"/>
  <c r="U801" i="2"/>
  <c r="O802" i="2"/>
  <c r="T802" i="2"/>
  <c r="U802" i="2"/>
  <c r="O803" i="2"/>
  <c r="T803" i="2"/>
  <c r="U803" i="2"/>
  <c r="O804" i="2"/>
  <c r="T804" i="2"/>
  <c r="U804" i="2"/>
  <c r="O805" i="2"/>
  <c r="T805" i="2"/>
  <c r="U805" i="2"/>
  <c r="O806" i="2"/>
  <c r="T806" i="2"/>
  <c r="U806" i="2"/>
  <c r="O807" i="2"/>
  <c r="T807" i="2"/>
  <c r="U807" i="2"/>
  <c r="O808" i="2"/>
  <c r="T808" i="2"/>
  <c r="U808" i="2"/>
  <c r="O809" i="2"/>
  <c r="T809" i="2"/>
  <c r="U809" i="2"/>
  <c r="O810" i="2"/>
  <c r="T810" i="2"/>
  <c r="U810" i="2"/>
  <c r="O811" i="2"/>
  <c r="T811" i="2"/>
  <c r="U811" i="2"/>
  <c r="O812" i="2"/>
  <c r="T812" i="2"/>
  <c r="U812" i="2"/>
  <c r="O813" i="2"/>
  <c r="T813" i="2"/>
  <c r="U813" i="2"/>
  <c r="O814" i="2"/>
  <c r="T814" i="2"/>
  <c r="U814" i="2"/>
  <c r="O815" i="2"/>
  <c r="T815" i="2"/>
  <c r="U815" i="2"/>
  <c r="O816" i="2"/>
  <c r="T816" i="2"/>
  <c r="U816" i="2"/>
  <c r="O817" i="2"/>
  <c r="T817" i="2"/>
  <c r="U817" i="2"/>
  <c r="O818" i="2"/>
  <c r="T818" i="2"/>
  <c r="U818" i="2"/>
  <c r="O819" i="2"/>
  <c r="T819" i="2"/>
  <c r="U819" i="2"/>
  <c r="O820" i="2"/>
  <c r="T820" i="2"/>
  <c r="U820" i="2"/>
  <c r="O821" i="2"/>
  <c r="T821" i="2"/>
  <c r="U821" i="2"/>
  <c r="O822" i="2"/>
  <c r="T822" i="2"/>
  <c r="U822" i="2"/>
  <c r="O823" i="2"/>
  <c r="T823" i="2"/>
  <c r="U823" i="2"/>
  <c r="O824" i="2"/>
  <c r="T824" i="2"/>
  <c r="U824" i="2"/>
  <c r="O825" i="2"/>
  <c r="T825" i="2"/>
  <c r="U825" i="2"/>
  <c r="O826" i="2"/>
  <c r="T826" i="2"/>
  <c r="U826" i="2"/>
  <c r="O827" i="2"/>
  <c r="T827" i="2"/>
  <c r="U827" i="2"/>
  <c r="O828" i="2"/>
  <c r="T828" i="2"/>
  <c r="U828" i="2"/>
  <c r="O829" i="2"/>
  <c r="T829" i="2"/>
  <c r="U829" i="2"/>
  <c r="O830" i="2"/>
  <c r="T830" i="2"/>
  <c r="U830" i="2"/>
  <c r="O831" i="2"/>
  <c r="T831" i="2"/>
  <c r="U831" i="2"/>
  <c r="O832" i="2"/>
  <c r="T832" i="2"/>
  <c r="U832" i="2"/>
  <c r="O833" i="2"/>
  <c r="T833" i="2"/>
  <c r="U833" i="2"/>
  <c r="O834" i="2"/>
  <c r="T834" i="2"/>
  <c r="U834" i="2"/>
  <c r="O835" i="2"/>
  <c r="T835" i="2"/>
  <c r="U835" i="2"/>
  <c r="O836" i="2"/>
  <c r="T836" i="2"/>
  <c r="U836" i="2"/>
  <c r="O837" i="2"/>
  <c r="T837" i="2"/>
  <c r="U837" i="2"/>
  <c r="O838" i="2"/>
  <c r="T838" i="2"/>
  <c r="U838" i="2"/>
  <c r="O839" i="2"/>
  <c r="T839" i="2"/>
  <c r="U839" i="2"/>
  <c r="O840" i="2"/>
  <c r="T840" i="2"/>
  <c r="U840" i="2"/>
  <c r="O841" i="2"/>
  <c r="T841" i="2"/>
  <c r="U841" i="2"/>
  <c r="O842" i="2"/>
  <c r="T842" i="2"/>
  <c r="U842" i="2"/>
  <c r="O843" i="2"/>
  <c r="T843" i="2"/>
  <c r="U843" i="2"/>
  <c r="O844" i="2"/>
  <c r="T844" i="2"/>
  <c r="U844" i="2"/>
  <c r="O845" i="2"/>
  <c r="T845" i="2"/>
  <c r="U845" i="2"/>
  <c r="O846" i="2"/>
  <c r="T846" i="2"/>
  <c r="U846" i="2"/>
  <c r="O847" i="2"/>
  <c r="T847" i="2"/>
  <c r="U847" i="2"/>
  <c r="O848" i="2"/>
  <c r="T848" i="2"/>
  <c r="U848" i="2"/>
  <c r="O849" i="2"/>
  <c r="T849" i="2"/>
  <c r="U849" i="2"/>
  <c r="O850" i="2"/>
  <c r="T850" i="2"/>
  <c r="U850" i="2"/>
  <c r="O851" i="2"/>
  <c r="T851" i="2"/>
  <c r="U851" i="2"/>
  <c r="O852" i="2"/>
  <c r="T852" i="2"/>
  <c r="U852" i="2"/>
  <c r="O853" i="2"/>
  <c r="T853" i="2"/>
  <c r="U853" i="2"/>
  <c r="O854" i="2"/>
  <c r="T854" i="2"/>
  <c r="U854" i="2"/>
  <c r="O855" i="2"/>
  <c r="T855" i="2"/>
  <c r="U855" i="2"/>
  <c r="O856" i="2"/>
  <c r="T856" i="2"/>
  <c r="U856" i="2"/>
  <c r="O857" i="2"/>
  <c r="T857" i="2"/>
  <c r="U857" i="2"/>
  <c r="O858" i="2"/>
  <c r="T858" i="2"/>
  <c r="U858" i="2"/>
  <c r="O859" i="2"/>
  <c r="T859" i="2"/>
  <c r="U859" i="2"/>
  <c r="O860" i="2"/>
  <c r="T860" i="2"/>
  <c r="U860" i="2"/>
  <c r="O861" i="2"/>
  <c r="T861" i="2"/>
  <c r="U861" i="2"/>
  <c r="O862" i="2"/>
  <c r="T862" i="2"/>
  <c r="U862" i="2"/>
  <c r="O863" i="2"/>
  <c r="T863" i="2"/>
  <c r="U863" i="2"/>
  <c r="O864" i="2"/>
  <c r="T864" i="2"/>
  <c r="U864" i="2"/>
  <c r="O865" i="2"/>
  <c r="T865" i="2"/>
  <c r="U865" i="2"/>
  <c r="O866" i="2"/>
  <c r="T866" i="2"/>
  <c r="U866" i="2"/>
  <c r="O867" i="2"/>
  <c r="T867" i="2"/>
  <c r="U867" i="2"/>
  <c r="O868" i="2"/>
  <c r="T868" i="2"/>
  <c r="U868" i="2"/>
  <c r="O869" i="2"/>
  <c r="T869" i="2"/>
  <c r="U869" i="2"/>
  <c r="O870" i="2"/>
  <c r="T870" i="2"/>
  <c r="U870" i="2"/>
  <c r="O871" i="2"/>
  <c r="T871" i="2"/>
  <c r="U871" i="2"/>
  <c r="O872" i="2"/>
  <c r="T872" i="2"/>
  <c r="U872" i="2"/>
  <c r="O873" i="2"/>
  <c r="T873" i="2"/>
  <c r="U873" i="2"/>
  <c r="O874" i="2"/>
  <c r="T874" i="2"/>
  <c r="U874" i="2"/>
  <c r="O875" i="2"/>
  <c r="T875" i="2"/>
  <c r="U875" i="2"/>
  <c r="O876" i="2"/>
  <c r="T876" i="2"/>
  <c r="U876" i="2"/>
  <c r="O877" i="2"/>
  <c r="T877" i="2"/>
  <c r="U877" i="2"/>
  <c r="O878" i="2"/>
  <c r="T878" i="2"/>
  <c r="U878" i="2"/>
  <c r="O879" i="2"/>
  <c r="T879" i="2"/>
  <c r="U879" i="2"/>
  <c r="O880" i="2"/>
  <c r="T880" i="2"/>
  <c r="U880" i="2"/>
  <c r="O881" i="2"/>
  <c r="T881" i="2"/>
  <c r="U881" i="2"/>
  <c r="O882" i="2"/>
  <c r="T882" i="2"/>
  <c r="U882" i="2"/>
  <c r="O883" i="2"/>
  <c r="T883" i="2"/>
  <c r="U883" i="2"/>
  <c r="O884" i="2"/>
  <c r="T884" i="2"/>
  <c r="U884" i="2"/>
  <c r="O885" i="2"/>
  <c r="T885" i="2"/>
  <c r="U885" i="2"/>
  <c r="O886" i="2"/>
  <c r="T886" i="2"/>
  <c r="U886" i="2"/>
  <c r="O887" i="2"/>
  <c r="T887" i="2"/>
  <c r="U887" i="2"/>
  <c r="O888" i="2"/>
  <c r="T888" i="2"/>
  <c r="U888" i="2"/>
  <c r="O889" i="2"/>
  <c r="T889" i="2"/>
  <c r="U889" i="2"/>
  <c r="O890" i="2"/>
  <c r="T890" i="2"/>
  <c r="U890" i="2"/>
  <c r="O891" i="2"/>
  <c r="T891" i="2"/>
  <c r="U891" i="2"/>
  <c r="O892" i="2"/>
  <c r="T892" i="2"/>
  <c r="U892" i="2"/>
  <c r="O893" i="2"/>
  <c r="T893" i="2"/>
  <c r="U893" i="2"/>
  <c r="O894" i="2"/>
  <c r="T894" i="2"/>
  <c r="U894" i="2"/>
  <c r="O895" i="2"/>
  <c r="T895" i="2"/>
  <c r="U895" i="2"/>
  <c r="O896" i="2"/>
  <c r="T896" i="2"/>
  <c r="U896" i="2"/>
  <c r="O897" i="2"/>
  <c r="T897" i="2"/>
  <c r="U897" i="2"/>
  <c r="O898" i="2"/>
  <c r="T898" i="2"/>
  <c r="U898" i="2"/>
  <c r="O899" i="2"/>
  <c r="T899" i="2"/>
  <c r="U899" i="2"/>
  <c r="O900" i="2"/>
  <c r="T900" i="2"/>
  <c r="U900" i="2"/>
  <c r="O901" i="2"/>
  <c r="T901" i="2"/>
  <c r="U901" i="2"/>
  <c r="O902" i="2"/>
  <c r="T902" i="2"/>
  <c r="U902" i="2"/>
  <c r="O903" i="2"/>
  <c r="T903" i="2"/>
  <c r="U903" i="2"/>
  <c r="O904" i="2"/>
  <c r="T904" i="2"/>
  <c r="U904" i="2"/>
  <c r="O905" i="2"/>
  <c r="T905" i="2"/>
  <c r="U905" i="2"/>
  <c r="O906" i="2"/>
  <c r="T906" i="2"/>
  <c r="U906" i="2"/>
  <c r="O907" i="2"/>
  <c r="T907" i="2"/>
  <c r="U907" i="2"/>
  <c r="O908" i="2"/>
  <c r="T908" i="2"/>
  <c r="U908" i="2"/>
  <c r="O909" i="2"/>
  <c r="T909" i="2"/>
  <c r="U909" i="2"/>
  <c r="O910" i="2"/>
  <c r="T910" i="2"/>
  <c r="U910" i="2"/>
  <c r="O911" i="2"/>
  <c r="T911" i="2"/>
  <c r="U911" i="2"/>
  <c r="O912" i="2"/>
  <c r="T912" i="2"/>
  <c r="U912" i="2"/>
  <c r="O913" i="2"/>
  <c r="T913" i="2"/>
  <c r="U913" i="2"/>
  <c r="O914" i="2"/>
  <c r="T914" i="2"/>
  <c r="U914" i="2"/>
  <c r="O915" i="2"/>
  <c r="T915" i="2"/>
  <c r="U915" i="2"/>
  <c r="O916" i="2"/>
  <c r="T916" i="2"/>
  <c r="U916" i="2"/>
  <c r="O917" i="2"/>
  <c r="T917" i="2"/>
  <c r="U917" i="2"/>
  <c r="O918" i="2"/>
  <c r="T918" i="2"/>
  <c r="U918" i="2"/>
  <c r="O919" i="2"/>
  <c r="T919" i="2"/>
  <c r="U919" i="2"/>
  <c r="O920" i="2"/>
  <c r="T920" i="2"/>
  <c r="U920" i="2"/>
  <c r="O921" i="2"/>
  <c r="T921" i="2"/>
  <c r="U921" i="2"/>
  <c r="O922" i="2"/>
  <c r="T922" i="2"/>
  <c r="U922" i="2"/>
  <c r="O923" i="2"/>
  <c r="T923" i="2"/>
  <c r="U923" i="2"/>
  <c r="O924" i="2"/>
  <c r="T924" i="2"/>
  <c r="U924" i="2"/>
  <c r="O925" i="2"/>
  <c r="T925" i="2"/>
  <c r="U925" i="2"/>
  <c r="O926" i="2"/>
  <c r="T926" i="2"/>
  <c r="U926" i="2"/>
  <c r="O927" i="2"/>
  <c r="T927" i="2"/>
  <c r="U927" i="2"/>
  <c r="O928" i="2"/>
  <c r="T928" i="2"/>
  <c r="U928" i="2"/>
  <c r="O929" i="2"/>
  <c r="T929" i="2"/>
  <c r="U929" i="2"/>
  <c r="O930" i="2"/>
  <c r="T930" i="2"/>
  <c r="U930" i="2"/>
  <c r="O931" i="2"/>
  <c r="T931" i="2"/>
  <c r="U931" i="2"/>
  <c r="O932" i="2"/>
  <c r="T932" i="2"/>
  <c r="U932" i="2"/>
  <c r="O933" i="2"/>
  <c r="T933" i="2"/>
  <c r="U933" i="2"/>
  <c r="O934" i="2"/>
  <c r="T934" i="2"/>
  <c r="U934" i="2"/>
  <c r="O935" i="2"/>
  <c r="T935" i="2"/>
  <c r="U935" i="2"/>
  <c r="O936" i="2"/>
  <c r="T936" i="2"/>
  <c r="U936" i="2"/>
  <c r="O937" i="2"/>
  <c r="T937" i="2"/>
  <c r="U937" i="2"/>
  <c r="O938" i="2"/>
  <c r="T938" i="2"/>
  <c r="U938" i="2"/>
  <c r="O939" i="2"/>
  <c r="T939" i="2"/>
  <c r="U939" i="2"/>
  <c r="O940" i="2"/>
  <c r="T940" i="2"/>
  <c r="U940" i="2"/>
  <c r="O941" i="2"/>
  <c r="T941" i="2"/>
  <c r="U941" i="2"/>
  <c r="O942" i="2"/>
  <c r="T942" i="2"/>
  <c r="U942" i="2"/>
  <c r="O943" i="2"/>
  <c r="T943" i="2"/>
  <c r="U943" i="2"/>
  <c r="O944" i="2"/>
  <c r="T944" i="2"/>
  <c r="U944" i="2"/>
  <c r="O945" i="2"/>
  <c r="T945" i="2"/>
  <c r="U945" i="2"/>
  <c r="O946" i="2"/>
  <c r="T946" i="2"/>
  <c r="U946" i="2"/>
  <c r="O947" i="2"/>
  <c r="T947" i="2"/>
  <c r="U947" i="2"/>
  <c r="O948" i="2"/>
  <c r="T948" i="2"/>
  <c r="U948" i="2"/>
  <c r="O949" i="2"/>
  <c r="T949" i="2"/>
  <c r="U949" i="2"/>
  <c r="O950" i="2"/>
  <c r="T950" i="2"/>
  <c r="U950" i="2"/>
  <c r="O951" i="2"/>
  <c r="T951" i="2"/>
  <c r="U951" i="2"/>
  <c r="O952" i="2"/>
  <c r="T952" i="2"/>
  <c r="U952" i="2"/>
  <c r="O953" i="2"/>
  <c r="T953" i="2"/>
  <c r="U953" i="2"/>
  <c r="O954" i="2"/>
  <c r="T954" i="2"/>
  <c r="U954" i="2"/>
  <c r="O955" i="2"/>
  <c r="T955" i="2"/>
  <c r="U955" i="2"/>
  <c r="O956" i="2"/>
  <c r="T956" i="2"/>
  <c r="U956" i="2"/>
  <c r="O957" i="2"/>
  <c r="T957" i="2"/>
  <c r="U957" i="2"/>
  <c r="O958" i="2"/>
  <c r="T958" i="2"/>
  <c r="U958" i="2"/>
  <c r="O959" i="2"/>
  <c r="T959" i="2"/>
  <c r="U959" i="2"/>
  <c r="O960" i="2"/>
  <c r="T960" i="2"/>
  <c r="U960" i="2"/>
  <c r="O961" i="2"/>
  <c r="T961" i="2"/>
  <c r="U961" i="2"/>
  <c r="O962" i="2"/>
  <c r="T962" i="2"/>
  <c r="U962" i="2"/>
  <c r="O963" i="2"/>
  <c r="T963" i="2"/>
  <c r="U963" i="2"/>
  <c r="O964" i="2"/>
  <c r="T964" i="2"/>
  <c r="U964" i="2"/>
  <c r="O965" i="2"/>
  <c r="T965" i="2"/>
  <c r="U965" i="2"/>
  <c r="O966" i="2"/>
  <c r="T966" i="2"/>
  <c r="U966" i="2"/>
  <c r="O967" i="2"/>
  <c r="T967" i="2"/>
  <c r="U967" i="2"/>
  <c r="O968" i="2"/>
  <c r="T968" i="2"/>
  <c r="U968" i="2"/>
  <c r="O969" i="2"/>
  <c r="T969" i="2"/>
  <c r="U969" i="2"/>
  <c r="O970" i="2"/>
  <c r="T970" i="2"/>
  <c r="U970" i="2"/>
  <c r="O971" i="2"/>
  <c r="T971" i="2"/>
  <c r="U971" i="2"/>
  <c r="O972" i="2"/>
  <c r="T972" i="2"/>
  <c r="U972" i="2"/>
  <c r="O973" i="2"/>
  <c r="T973" i="2"/>
  <c r="U973" i="2"/>
  <c r="O974" i="2"/>
  <c r="T974" i="2"/>
  <c r="U974" i="2"/>
  <c r="O975" i="2"/>
  <c r="T975" i="2"/>
  <c r="U975" i="2"/>
  <c r="O976" i="2"/>
  <c r="T976" i="2"/>
  <c r="U976" i="2"/>
  <c r="O977" i="2"/>
  <c r="T977" i="2"/>
  <c r="U977" i="2"/>
  <c r="O978" i="2"/>
  <c r="T978" i="2"/>
  <c r="U978" i="2"/>
  <c r="O979" i="2"/>
  <c r="T979" i="2"/>
  <c r="U979" i="2"/>
  <c r="O980" i="2"/>
  <c r="T980" i="2"/>
  <c r="U980" i="2"/>
  <c r="O981" i="2"/>
  <c r="T981" i="2"/>
  <c r="U981" i="2"/>
  <c r="O982" i="2"/>
  <c r="T982" i="2"/>
  <c r="U982" i="2"/>
  <c r="O983" i="2"/>
  <c r="T983" i="2"/>
  <c r="U983" i="2"/>
  <c r="O984" i="2"/>
  <c r="T984" i="2"/>
  <c r="U984" i="2"/>
  <c r="O985" i="2"/>
  <c r="T985" i="2"/>
  <c r="U985" i="2"/>
  <c r="O986" i="2"/>
  <c r="T986" i="2"/>
  <c r="U986" i="2"/>
  <c r="O987" i="2"/>
  <c r="T987" i="2"/>
  <c r="U987" i="2"/>
  <c r="O988" i="2"/>
  <c r="T988" i="2"/>
  <c r="U988" i="2"/>
  <c r="O989" i="2"/>
  <c r="T989" i="2"/>
  <c r="U989" i="2"/>
  <c r="O990" i="2"/>
  <c r="T990" i="2"/>
  <c r="U990" i="2"/>
  <c r="O991" i="2"/>
  <c r="T991" i="2"/>
  <c r="U991" i="2"/>
  <c r="O992" i="2"/>
  <c r="T992" i="2"/>
  <c r="U992" i="2"/>
  <c r="O993" i="2"/>
  <c r="T993" i="2"/>
  <c r="U993" i="2"/>
  <c r="N912" i="1"/>
  <c r="E912" i="1"/>
  <c r="J942" i="1"/>
  <c r="J941" i="1"/>
  <c r="O942" i="1"/>
  <c r="O941" i="1"/>
  <c r="O939" i="1"/>
  <c r="N939" i="1"/>
  <c r="N942" i="1" s="1"/>
  <c r="J939" i="1"/>
  <c r="I939" i="1"/>
  <c r="G939" i="1"/>
  <c r="E939" i="1"/>
  <c r="N937"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3" i="1"/>
  <c r="N914" i="1"/>
  <c r="N915" i="1"/>
  <c r="N916" i="1"/>
  <c r="N917" i="1"/>
  <c r="N918" i="1"/>
  <c r="N919" i="1"/>
  <c r="N920" i="1"/>
  <c r="N921" i="1"/>
  <c r="N922" i="1"/>
  <c r="N923" i="1"/>
  <c r="N924" i="1"/>
  <c r="N925" i="1"/>
  <c r="N926" i="1"/>
  <c r="N927" i="1"/>
  <c r="N928" i="1"/>
  <c r="N929" i="1"/>
  <c r="N930" i="1"/>
  <c r="N932" i="1"/>
  <c r="N933" i="1"/>
  <c r="N934" i="1"/>
  <c r="N935" i="1"/>
  <c r="N936" i="1"/>
  <c r="N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I2" i="1"/>
  <c r="G2" i="1"/>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I942" i="1" l="1"/>
  <c r="I941" i="1"/>
  <c r="N941" i="1"/>
  <c r="S5" i="2" l="1"/>
  <c r="S7" i="2"/>
  <c r="S9" i="2"/>
  <c r="S11" i="2"/>
  <c r="S13" i="2"/>
  <c r="S15" i="2"/>
  <c r="S17" i="2"/>
  <c r="S19" i="2"/>
  <c r="S21" i="2"/>
  <c r="S23" i="2"/>
  <c r="S25" i="2"/>
  <c r="S27" i="2"/>
  <c r="S29" i="2"/>
  <c r="S31" i="2"/>
  <c r="S33" i="2"/>
  <c r="S35" i="2"/>
  <c r="S37" i="2"/>
  <c r="S39" i="2"/>
  <c r="S41" i="2"/>
  <c r="S43" i="2"/>
  <c r="S45" i="2"/>
  <c r="S47" i="2"/>
  <c r="S49" i="2"/>
  <c r="S51" i="2"/>
  <c r="S53" i="2"/>
  <c r="S55" i="2"/>
  <c r="S57" i="2"/>
  <c r="S59" i="2"/>
  <c r="S61" i="2"/>
  <c r="S63" i="2"/>
  <c r="S65" i="2"/>
  <c r="S67" i="2"/>
  <c r="S69" i="2"/>
  <c r="S71" i="2"/>
  <c r="S73" i="2"/>
  <c r="S75" i="2"/>
  <c r="S77" i="2"/>
  <c r="S79" i="2"/>
  <c r="S81" i="2"/>
  <c r="S83" i="2"/>
  <c r="S85" i="2"/>
  <c r="S87" i="2"/>
  <c r="S89" i="2"/>
  <c r="S91" i="2"/>
  <c r="S93" i="2"/>
  <c r="S95" i="2"/>
  <c r="S97" i="2"/>
  <c r="S99" i="2"/>
  <c r="S101" i="2"/>
  <c r="S103" i="2"/>
  <c r="S105" i="2"/>
  <c r="S107" i="2"/>
  <c r="S109" i="2"/>
  <c r="S111" i="2"/>
  <c r="S113" i="2"/>
  <c r="S115" i="2"/>
  <c r="S117" i="2"/>
  <c r="S119" i="2"/>
  <c r="S121" i="2"/>
  <c r="S123" i="2"/>
  <c r="S125" i="2"/>
  <c r="S127" i="2"/>
  <c r="S129" i="2"/>
  <c r="S131" i="2"/>
  <c r="S133" i="2"/>
  <c r="S135" i="2"/>
  <c r="S137" i="2"/>
  <c r="S139" i="2"/>
  <c r="S141" i="2"/>
  <c r="S143" i="2"/>
  <c r="S145" i="2"/>
  <c r="S147" i="2"/>
  <c r="S149" i="2"/>
  <c r="S151" i="2"/>
  <c r="S153" i="2"/>
  <c r="S155" i="2"/>
  <c r="S157" i="2"/>
  <c r="S159" i="2"/>
  <c r="S161" i="2"/>
  <c r="S163" i="2"/>
  <c r="S165" i="2"/>
  <c r="S167" i="2"/>
  <c r="S4" i="2"/>
  <c r="S6" i="2"/>
  <c r="S8" i="2"/>
  <c r="S10" i="2"/>
  <c r="S12" i="2"/>
  <c r="S14" i="2"/>
  <c r="S16" i="2"/>
  <c r="S18" i="2"/>
  <c r="S20" i="2"/>
  <c r="S22" i="2"/>
  <c r="S24" i="2"/>
  <c r="S26" i="2"/>
  <c r="S28" i="2"/>
  <c r="S30" i="2"/>
  <c r="S32" i="2"/>
  <c r="S34" i="2"/>
  <c r="S36" i="2"/>
  <c r="S38" i="2"/>
  <c r="S40" i="2"/>
  <c r="S42" i="2"/>
  <c r="S44" i="2"/>
  <c r="S46" i="2"/>
  <c r="S48" i="2"/>
  <c r="S50" i="2"/>
  <c r="S52" i="2"/>
  <c r="S54" i="2"/>
  <c r="S56" i="2"/>
  <c r="S58" i="2"/>
  <c r="S60" i="2"/>
  <c r="S62" i="2"/>
  <c r="S64" i="2"/>
  <c r="S66" i="2"/>
  <c r="S68" i="2"/>
  <c r="S70" i="2"/>
  <c r="S72" i="2"/>
  <c r="S74" i="2"/>
  <c r="S76" i="2"/>
  <c r="S78" i="2"/>
  <c r="S80" i="2"/>
  <c r="S82" i="2"/>
  <c r="S84" i="2"/>
  <c r="S86" i="2"/>
  <c r="S88" i="2"/>
  <c r="S90" i="2"/>
  <c r="S92" i="2"/>
  <c r="S94" i="2"/>
  <c r="S96" i="2"/>
  <c r="S98" i="2"/>
  <c r="S100" i="2"/>
  <c r="S102" i="2"/>
  <c r="S104" i="2"/>
  <c r="S106" i="2"/>
  <c r="S108" i="2"/>
  <c r="S110" i="2"/>
  <c r="S112" i="2"/>
  <c r="S114" i="2"/>
  <c r="S116" i="2"/>
  <c r="S118" i="2"/>
  <c r="S120" i="2"/>
  <c r="S122" i="2"/>
  <c r="S124" i="2"/>
  <c r="S126" i="2"/>
  <c r="S128" i="2"/>
  <c r="S130" i="2"/>
  <c r="S132" i="2"/>
  <c r="S134" i="2"/>
  <c r="S136" i="2"/>
  <c r="S138" i="2"/>
  <c r="S140" i="2"/>
  <c r="S142" i="2"/>
  <c r="S144" i="2"/>
  <c r="S146" i="2"/>
  <c r="S148" i="2"/>
  <c r="S150" i="2"/>
  <c r="S152" i="2"/>
  <c r="S154" i="2"/>
  <c r="S156" i="2"/>
  <c r="S158" i="2"/>
  <c r="S160" i="2"/>
  <c r="S162" i="2"/>
  <c r="S164" i="2"/>
  <c r="S166" i="2"/>
  <c r="S168" i="2"/>
  <c r="S170" i="2"/>
  <c r="S172" i="2"/>
  <c r="S174" i="2"/>
  <c r="S176" i="2"/>
  <c r="S178" i="2"/>
  <c r="S180" i="2"/>
  <c r="S182" i="2"/>
  <c r="S184" i="2"/>
  <c r="S186" i="2"/>
  <c r="S188" i="2"/>
  <c r="S190" i="2"/>
  <c r="S192" i="2"/>
  <c r="S194" i="2"/>
  <c r="S196" i="2"/>
  <c r="S198" i="2"/>
  <c r="S200" i="2"/>
  <c r="S202" i="2"/>
  <c r="S204" i="2"/>
  <c r="S206" i="2"/>
  <c r="S208" i="2"/>
  <c r="S210" i="2"/>
  <c r="S212" i="2"/>
  <c r="S214" i="2"/>
  <c r="S216" i="2"/>
  <c r="S218" i="2"/>
  <c r="S220" i="2"/>
  <c r="S222" i="2"/>
  <c r="S224" i="2"/>
  <c r="S226" i="2"/>
  <c r="S228" i="2"/>
  <c r="S230" i="2"/>
  <c r="S232" i="2"/>
  <c r="S234" i="2"/>
  <c r="S236" i="2"/>
  <c r="S238" i="2"/>
  <c r="S240" i="2"/>
  <c r="S242" i="2"/>
  <c r="S244" i="2"/>
  <c r="S246" i="2"/>
  <c r="S248" i="2"/>
  <c r="S250" i="2"/>
  <c r="S252" i="2"/>
  <c r="S254" i="2"/>
  <c r="S256" i="2"/>
  <c r="S258" i="2"/>
  <c r="S260" i="2"/>
  <c r="S262" i="2"/>
  <c r="S264" i="2"/>
  <c r="S266" i="2"/>
  <c r="S268" i="2"/>
  <c r="S270" i="2"/>
  <c r="S272" i="2"/>
  <c r="S274" i="2"/>
  <c r="S276" i="2"/>
  <c r="S278" i="2"/>
  <c r="S280" i="2"/>
  <c r="S282" i="2"/>
  <c r="S284" i="2"/>
  <c r="S286" i="2"/>
  <c r="S288" i="2"/>
  <c r="S290" i="2"/>
  <c r="S292" i="2"/>
  <c r="S294" i="2"/>
  <c r="S296" i="2"/>
  <c r="S298" i="2"/>
  <c r="S300" i="2"/>
  <c r="S302" i="2"/>
  <c r="S304" i="2"/>
  <c r="S306" i="2"/>
  <c r="S308" i="2"/>
  <c r="S310" i="2"/>
  <c r="S312" i="2"/>
  <c r="S314" i="2"/>
  <c r="S316" i="2"/>
  <c r="S318" i="2"/>
  <c r="S320" i="2"/>
  <c r="S322" i="2"/>
  <c r="S324" i="2"/>
  <c r="S326" i="2"/>
  <c r="S328" i="2"/>
  <c r="S330" i="2"/>
  <c r="S332" i="2"/>
  <c r="S334" i="2"/>
  <c r="S336" i="2"/>
  <c r="S338" i="2"/>
  <c r="S169" i="2"/>
  <c r="S171" i="2"/>
  <c r="S173" i="2"/>
  <c r="S175" i="2"/>
  <c r="S177" i="2"/>
  <c r="S179" i="2"/>
  <c r="S181" i="2"/>
  <c r="S183" i="2"/>
  <c r="S185" i="2"/>
  <c r="S187" i="2"/>
  <c r="S189" i="2"/>
  <c r="S191" i="2"/>
  <c r="S193" i="2"/>
  <c r="S195" i="2"/>
  <c r="S197" i="2"/>
  <c r="S199" i="2"/>
  <c r="S201" i="2"/>
  <c r="S203" i="2"/>
  <c r="S205" i="2"/>
  <c r="S207" i="2"/>
  <c r="S209" i="2"/>
  <c r="S211" i="2"/>
  <c r="S213" i="2"/>
  <c r="S215" i="2"/>
  <c r="S217" i="2"/>
  <c r="S219" i="2"/>
  <c r="S221" i="2"/>
  <c r="S223" i="2"/>
  <c r="S225" i="2"/>
  <c r="S227" i="2"/>
  <c r="S229" i="2"/>
  <c r="S231" i="2"/>
  <c r="S233" i="2"/>
  <c r="S235" i="2"/>
  <c r="S237" i="2"/>
  <c r="S239" i="2"/>
  <c r="S241" i="2"/>
  <c r="S243" i="2"/>
  <c r="S245" i="2"/>
  <c r="S247" i="2"/>
  <c r="S249" i="2"/>
  <c r="S251" i="2"/>
  <c r="S253" i="2"/>
  <c r="S255" i="2"/>
  <c r="S257" i="2"/>
  <c r="S259" i="2"/>
  <c r="S261" i="2"/>
  <c r="S263" i="2"/>
  <c r="S265" i="2"/>
  <c r="S267" i="2"/>
  <c r="S269" i="2"/>
  <c r="S271" i="2"/>
  <c r="S273" i="2"/>
  <c r="S275" i="2"/>
  <c r="S277" i="2"/>
  <c r="S279" i="2"/>
  <c r="S281" i="2"/>
  <c r="S283" i="2"/>
  <c r="S285" i="2"/>
  <c r="S287" i="2"/>
  <c r="S289" i="2"/>
  <c r="S291" i="2"/>
  <c r="S293" i="2"/>
  <c r="S295" i="2"/>
  <c r="S297" i="2"/>
  <c r="S299" i="2"/>
  <c r="S301" i="2"/>
  <c r="S303" i="2"/>
  <c r="S305" i="2"/>
  <c r="S307" i="2"/>
  <c r="S309" i="2"/>
  <c r="S311" i="2"/>
  <c r="S313" i="2"/>
  <c r="S315" i="2"/>
  <c r="S317" i="2"/>
  <c r="S319" i="2"/>
  <c r="S321" i="2"/>
  <c r="S323" i="2"/>
  <c r="S325" i="2"/>
  <c r="S327" i="2"/>
  <c r="S329" i="2"/>
  <c r="S331" i="2"/>
  <c r="S333" i="2"/>
  <c r="S335" i="2"/>
  <c r="S337" i="2"/>
  <c r="S339" i="2"/>
  <c r="S341" i="2"/>
  <c r="S343" i="2"/>
  <c r="S345" i="2"/>
  <c r="S347" i="2"/>
  <c r="S349" i="2"/>
  <c r="S351" i="2"/>
  <c r="S353" i="2"/>
  <c r="S355" i="2"/>
  <c r="S357" i="2"/>
  <c r="S359" i="2"/>
  <c r="S361" i="2"/>
  <c r="S363" i="2"/>
  <c r="S365" i="2"/>
  <c r="S367" i="2"/>
  <c r="S369" i="2"/>
  <c r="S371" i="2"/>
  <c r="S373" i="2"/>
  <c r="S375" i="2"/>
  <c r="S377" i="2"/>
  <c r="S379" i="2"/>
  <c r="S381" i="2"/>
  <c r="S383" i="2"/>
  <c r="S385" i="2"/>
  <c r="S387" i="2"/>
  <c r="S389" i="2"/>
  <c r="S391" i="2"/>
  <c r="S393" i="2"/>
  <c r="S395" i="2"/>
  <c r="S397" i="2"/>
  <c r="S399" i="2"/>
  <c r="S401" i="2"/>
  <c r="S403" i="2"/>
  <c r="S405" i="2"/>
  <c r="S407" i="2"/>
  <c r="S409" i="2"/>
  <c r="S411" i="2"/>
  <c r="S413" i="2"/>
  <c r="S415" i="2"/>
  <c r="S417" i="2"/>
  <c r="S419" i="2"/>
  <c r="S421" i="2"/>
  <c r="S423" i="2"/>
  <c r="S425" i="2"/>
  <c r="S427" i="2"/>
  <c r="S429" i="2"/>
  <c r="S431" i="2"/>
  <c r="S433" i="2"/>
  <c r="S435" i="2"/>
  <c r="S437" i="2"/>
  <c r="S439" i="2"/>
  <c r="S441" i="2"/>
  <c r="S443" i="2"/>
  <c r="S445" i="2"/>
  <c r="S447" i="2"/>
  <c r="S449" i="2"/>
  <c r="S451" i="2"/>
  <c r="S453" i="2"/>
  <c r="S455" i="2"/>
  <c r="S457" i="2"/>
  <c r="S459" i="2"/>
  <c r="S461" i="2"/>
  <c r="S463" i="2"/>
  <c r="S465" i="2"/>
  <c r="S467" i="2"/>
  <c r="S469" i="2"/>
  <c r="S471" i="2"/>
  <c r="S473" i="2"/>
  <c r="S475" i="2"/>
  <c r="S477" i="2"/>
  <c r="S479" i="2"/>
  <c r="S481" i="2"/>
  <c r="S483" i="2"/>
  <c r="S485" i="2"/>
  <c r="S487" i="2"/>
  <c r="S489" i="2"/>
  <c r="S491" i="2"/>
  <c r="S493" i="2"/>
  <c r="S495" i="2"/>
  <c r="S497" i="2"/>
  <c r="S499" i="2"/>
  <c r="S501" i="2"/>
  <c r="S503" i="2"/>
  <c r="S505" i="2"/>
  <c r="S507" i="2"/>
  <c r="S352" i="2"/>
  <c r="S368" i="2"/>
  <c r="S384" i="2"/>
  <c r="S400" i="2"/>
  <c r="S416" i="2"/>
  <c r="S432" i="2"/>
  <c r="S448" i="2"/>
  <c r="S464" i="2"/>
  <c r="S480" i="2"/>
  <c r="S496" i="2"/>
  <c r="S350" i="2"/>
  <c r="S366" i="2"/>
  <c r="S382" i="2"/>
  <c r="S398" i="2"/>
  <c r="S414" i="2"/>
  <c r="S430" i="2"/>
  <c r="S446" i="2"/>
  <c r="S462" i="2"/>
  <c r="S478" i="2"/>
  <c r="S494" i="2"/>
  <c r="S348" i="2"/>
  <c r="S364" i="2"/>
  <c r="S380" i="2"/>
  <c r="S396" i="2"/>
  <c r="S412" i="2"/>
  <c r="S428" i="2"/>
  <c r="S444" i="2"/>
  <c r="S460" i="2"/>
  <c r="S476" i="2"/>
  <c r="S492" i="2"/>
  <c r="S508" i="2"/>
  <c r="S510" i="2"/>
  <c r="S512" i="2"/>
  <c r="S514" i="2"/>
  <c r="S516" i="2"/>
  <c r="S518" i="2"/>
  <c r="S520" i="2"/>
  <c r="S522" i="2"/>
  <c r="S524" i="2"/>
  <c r="S526" i="2"/>
  <c r="S528" i="2"/>
  <c r="S530" i="2"/>
  <c r="S532" i="2"/>
  <c r="S534" i="2"/>
  <c r="S536" i="2"/>
  <c r="S538" i="2"/>
  <c r="S540" i="2"/>
  <c r="S542" i="2"/>
  <c r="S544" i="2"/>
  <c r="S546" i="2"/>
  <c r="S548" i="2"/>
  <c r="S550" i="2"/>
  <c r="S552" i="2"/>
  <c r="S554" i="2"/>
  <c r="S556" i="2"/>
  <c r="S558" i="2"/>
  <c r="S560" i="2"/>
  <c r="S562" i="2"/>
  <c r="S564" i="2"/>
  <c r="S566" i="2"/>
  <c r="S568" i="2"/>
  <c r="S570" i="2"/>
  <c r="S572" i="2"/>
  <c r="S574" i="2"/>
  <c r="S576" i="2"/>
  <c r="S578" i="2"/>
  <c r="S580" i="2"/>
  <c r="S582" i="2"/>
  <c r="S584" i="2"/>
  <c r="S586" i="2"/>
  <c r="S588" i="2"/>
  <c r="S590" i="2"/>
  <c r="S592" i="2"/>
  <c r="S594" i="2"/>
  <c r="S596" i="2"/>
  <c r="S598" i="2"/>
  <c r="S600" i="2"/>
  <c r="S602" i="2"/>
  <c r="S604" i="2"/>
  <c r="S606" i="2"/>
  <c r="S608" i="2"/>
  <c r="S610" i="2"/>
  <c r="S612" i="2"/>
  <c r="S614" i="2"/>
  <c r="S616" i="2"/>
  <c r="S618" i="2"/>
  <c r="S620" i="2"/>
  <c r="S622" i="2"/>
  <c r="S624" i="2"/>
  <c r="S626" i="2"/>
  <c r="S628" i="2"/>
  <c r="S630" i="2"/>
  <c r="S632" i="2"/>
  <c r="S634" i="2"/>
  <c r="S636" i="2"/>
  <c r="S638" i="2"/>
  <c r="S640" i="2"/>
  <c r="S642" i="2"/>
  <c r="S644" i="2"/>
  <c r="S646" i="2"/>
  <c r="S648" i="2"/>
  <c r="S650" i="2"/>
  <c r="S652" i="2"/>
  <c r="S654" i="2"/>
  <c r="S656" i="2"/>
  <c r="S346" i="2"/>
  <c r="S362" i="2"/>
  <c r="S378" i="2"/>
  <c r="S394" i="2"/>
  <c r="S410" i="2"/>
  <c r="S426" i="2"/>
  <c r="S442" i="2"/>
  <c r="S458" i="2"/>
  <c r="S474" i="2"/>
  <c r="S490" i="2"/>
  <c r="S506" i="2"/>
  <c r="S344" i="2"/>
  <c r="S360" i="2"/>
  <c r="S376" i="2"/>
  <c r="S392" i="2"/>
  <c r="S408" i="2"/>
  <c r="S424" i="2"/>
  <c r="S440" i="2"/>
  <c r="S456" i="2"/>
  <c r="S472" i="2"/>
  <c r="S488" i="2"/>
  <c r="S504" i="2"/>
  <c r="S342" i="2"/>
  <c r="S358" i="2"/>
  <c r="S374" i="2"/>
  <c r="S390" i="2"/>
  <c r="S406" i="2"/>
  <c r="S422" i="2"/>
  <c r="S438" i="2"/>
  <c r="S454" i="2"/>
  <c r="S470" i="2"/>
  <c r="S486" i="2"/>
  <c r="S502" i="2"/>
  <c r="S354" i="2"/>
  <c r="S370" i="2"/>
  <c r="S386" i="2"/>
  <c r="S402" i="2"/>
  <c r="S418" i="2"/>
  <c r="S434" i="2"/>
  <c r="S450" i="2"/>
  <c r="S466" i="2"/>
  <c r="S482" i="2"/>
  <c r="S498" i="2"/>
  <c r="S372" i="2"/>
  <c r="S500" i="2"/>
  <c r="S517" i="2"/>
  <c r="S533" i="2"/>
  <c r="S549" i="2"/>
  <c r="S565" i="2"/>
  <c r="S581" i="2"/>
  <c r="S597" i="2"/>
  <c r="S613" i="2"/>
  <c r="S629" i="2"/>
  <c r="S645" i="2"/>
  <c r="S843" i="2"/>
  <c r="S901" i="2"/>
  <c r="S909" i="2"/>
  <c r="S915" i="2"/>
  <c r="S919" i="2"/>
  <c r="S925" i="2"/>
  <c r="S927" i="2"/>
  <c r="S933" i="2"/>
  <c r="S937" i="2"/>
  <c r="S943" i="2"/>
  <c r="S947" i="2"/>
  <c r="S953" i="2"/>
  <c r="S959" i="2"/>
  <c r="S965" i="2"/>
  <c r="S971" i="2"/>
  <c r="S977" i="2"/>
  <c r="S983" i="2"/>
  <c r="S989" i="2"/>
  <c r="S993" i="2"/>
  <c r="S862" i="2"/>
  <c r="S388" i="2"/>
  <c r="S515" i="2"/>
  <c r="S531" i="2"/>
  <c r="S547" i="2"/>
  <c r="S563" i="2"/>
  <c r="S579" i="2"/>
  <c r="S595" i="2"/>
  <c r="S611" i="2"/>
  <c r="S627" i="2"/>
  <c r="S643" i="2"/>
  <c r="S841" i="2"/>
  <c r="S903" i="2"/>
  <c r="S913" i="2"/>
  <c r="S917" i="2"/>
  <c r="S923" i="2"/>
  <c r="S929" i="2"/>
  <c r="S935" i="2"/>
  <c r="S939" i="2"/>
  <c r="S945" i="2"/>
  <c r="S949" i="2"/>
  <c r="S955" i="2"/>
  <c r="S961" i="2"/>
  <c r="S963" i="2"/>
  <c r="S967" i="2"/>
  <c r="S973" i="2"/>
  <c r="S975" i="2"/>
  <c r="S981" i="2"/>
  <c r="S987" i="2"/>
  <c r="S866" i="2"/>
  <c r="S404" i="2"/>
  <c r="S513" i="2"/>
  <c r="S529" i="2"/>
  <c r="S545" i="2"/>
  <c r="S561" i="2"/>
  <c r="S577" i="2"/>
  <c r="S593" i="2"/>
  <c r="S609" i="2"/>
  <c r="S625" i="2"/>
  <c r="S641" i="2"/>
  <c r="S657" i="2"/>
  <c r="S659" i="2"/>
  <c r="S661" i="2"/>
  <c r="S663" i="2"/>
  <c r="S665" i="2"/>
  <c r="S667" i="2"/>
  <c r="S669" i="2"/>
  <c r="S671" i="2"/>
  <c r="S673" i="2"/>
  <c r="S675" i="2"/>
  <c r="S677" i="2"/>
  <c r="S679" i="2"/>
  <c r="S681" i="2"/>
  <c r="S683" i="2"/>
  <c r="S685" i="2"/>
  <c r="S687" i="2"/>
  <c r="S689" i="2"/>
  <c r="S691" i="2"/>
  <c r="S693" i="2"/>
  <c r="S695" i="2"/>
  <c r="S697" i="2"/>
  <c r="S699" i="2"/>
  <c r="S701" i="2"/>
  <c r="S703" i="2"/>
  <c r="S705" i="2"/>
  <c r="S707" i="2"/>
  <c r="S709" i="2"/>
  <c r="S711" i="2"/>
  <c r="S713" i="2"/>
  <c r="S715" i="2"/>
  <c r="S717" i="2"/>
  <c r="S719" i="2"/>
  <c r="S721" i="2"/>
  <c r="S723" i="2"/>
  <c r="S725" i="2"/>
  <c r="S727" i="2"/>
  <c r="S729" i="2"/>
  <c r="S731" i="2"/>
  <c r="S733" i="2"/>
  <c r="S735" i="2"/>
  <c r="S737" i="2"/>
  <c r="S739" i="2"/>
  <c r="S741" i="2"/>
  <c r="S743" i="2"/>
  <c r="S745" i="2"/>
  <c r="S747" i="2"/>
  <c r="S749" i="2"/>
  <c r="S751" i="2"/>
  <c r="S753" i="2"/>
  <c r="S755" i="2"/>
  <c r="S757" i="2"/>
  <c r="S759" i="2"/>
  <c r="S761" i="2"/>
  <c r="S763" i="2"/>
  <c r="S765" i="2"/>
  <c r="S767" i="2"/>
  <c r="S769" i="2"/>
  <c r="S771" i="2"/>
  <c r="S773" i="2"/>
  <c r="S775" i="2"/>
  <c r="S777" i="2"/>
  <c r="S779" i="2"/>
  <c r="S781" i="2"/>
  <c r="S783" i="2"/>
  <c r="S785" i="2"/>
  <c r="S787" i="2"/>
  <c r="S789" i="2"/>
  <c r="S791" i="2"/>
  <c r="S793" i="2"/>
  <c r="S795" i="2"/>
  <c r="S797" i="2"/>
  <c r="S799" i="2"/>
  <c r="S801" i="2"/>
  <c r="S803" i="2"/>
  <c r="S805" i="2"/>
  <c r="S807" i="2"/>
  <c r="S809" i="2"/>
  <c r="S811" i="2"/>
  <c r="S813" i="2"/>
  <c r="S815" i="2"/>
  <c r="S817" i="2"/>
  <c r="S819" i="2"/>
  <c r="S821" i="2"/>
  <c r="S823" i="2"/>
  <c r="S825" i="2"/>
  <c r="S827" i="2"/>
  <c r="S829" i="2"/>
  <c r="S831" i="2"/>
  <c r="S833" i="2"/>
  <c r="S835" i="2"/>
  <c r="S837" i="2"/>
  <c r="S839" i="2"/>
  <c r="S845" i="2"/>
  <c r="S847" i="2"/>
  <c r="S849" i="2"/>
  <c r="S851" i="2"/>
  <c r="S853" i="2"/>
  <c r="S855" i="2"/>
  <c r="S857" i="2"/>
  <c r="S859" i="2"/>
  <c r="S861" i="2"/>
  <c r="S863" i="2"/>
  <c r="S865" i="2"/>
  <c r="S867" i="2"/>
  <c r="S869" i="2"/>
  <c r="S871" i="2"/>
  <c r="S873" i="2"/>
  <c r="S875" i="2"/>
  <c r="S877" i="2"/>
  <c r="S879" i="2"/>
  <c r="S881" i="2"/>
  <c r="S883" i="2"/>
  <c r="S885" i="2"/>
  <c r="S887" i="2"/>
  <c r="S889" i="2"/>
  <c r="S891" i="2"/>
  <c r="S895" i="2"/>
  <c r="S897" i="2"/>
  <c r="S899" i="2"/>
  <c r="S905" i="2"/>
  <c r="S907" i="2"/>
  <c r="S911" i="2"/>
  <c r="S921" i="2"/>
  <c r="S931" i="2"/>
  <c r="S941" i="2"/>
  <c r="S951" i="2"/>
  <c r="S957" i="2"/>
  <c r="S969" i="2"/>
  <c r="S979" i="2"/>
  <c r="S985" i="2"/>
  <c r="S991" i="2"/>
  <c r="S888" i="2"/>
  <c r="S420" i="2"/>
  <c r="S511" i="2"/>
  <c r="S527" i="2"/>
  <c r="S543" i="2"/>
  <c r="S559" i="2"/>
  <c r="S575" i="2"/>
  <c r="S591" i="2"/>
  <c r="S607" i="2"/>
  <c r="S623" i="2"/>
  <c r="S639" i="2"/>
  <c r="S655" i="2"/>
  <c r="S521" i="2"/>
  <c r="S553" i="2"/>
  <c r="S569" i="2"/>
  <c r="S617" i="2"/>
  <c r="S633" i="2"/>
  <c r="S658" i="2"/>
  <c r="S664" i="2"/>
  <c r="S668" i="2"/>
  <c r="S672" i="2"/>
  <c r="S676" i="2"/>
  <c r="S680" i="2"/>
  <c r="S686" i="2"/>
  <c r="S692" i="2"/>
  <c r="S694" i="2"/>
  <c r="S700" i="2"/>
  <c r="S706" i="2"/>
  <c r="S710" i="2"/>
  <c r="S714" i="2"/>
  <c r="S720" i="2"/>
  <c r="S726" i="2"/>
  <c r="S728" i="2"/>
  <c r="S734" i="2"/>
  <c r="S740" i="2"/>
  <c r="S746" i="2"/>
  <c r="S748" i="2"/>
  <c r="S754" i="2"/>
  <c r="S760" i="2"/>
  <c r="S764" i="2"/>
  <c r="S768" i="2"/>
  <c r="S774" i="2"/>
  <c r="S778" i="2"/>
  <c r="S782" i="2"/>
  <c r="S788" i="2"/>
  <c r="S794" i="2"/>
  <c r="S798" i="2"/>
  <c r="S804" i="2"/>
  <c r="S808" i="2"/>
  <c r="S812" i="2"/>
  <c r="S818" i="2"/>
  <c r="S824" i="2"/>
  <c r="S828" i="2"/>
  <c r="S832" i="2"/>
  <c r="S838" i="2"/>
  <c r="S842" i="2"/>
  <c r="S846" i="2"/>
  <c r="S852" i="2"/>
  <c r="S856" i="2"/>
  <c r="S864" i="2"/>
  <c r="S870" i="2"/>
  <c r="S876" i="2"/>
  <c r="S880" i="2"/>
  <c r="S886" i="2"/>
  <c r="S892" i="2"/>
  <c r="S898" i="2"/>
  <c r="S900" i="2"/>
  <c r="S906" i="2"/>
  <c r="S912" i="2"/>
  <c r="S914" i="2"/>
  <c r="S920" i="2"/>
  <c r="S926" i="2"/>
  <c r="S930" i="2"/>
  <c r="S934" i="2"/>
  <c r="S940" i="2"/>
  <c r="S944" i="2"/>
  <c r="S948" i="2"/>
  <c r="S954" i="2"/>
  <c r="S958" i="2"/>
  <c r="S962" i="2"/>
  <c r="S970" i="2"/>
  <c r="S976" i="2"/>
  <c r="S980" i="2"/>
  <c r="S984" i="2"/>
  <c r="S990" i="2"/>
  <c r="S436" i="2"/>
  <c r="S509" i="2"/>
  <c r="S525" i="2"/>
  <c r="S541" i="2"/>
  <c r="S557" i="2"/>
  <c r="S573" i="2"/>
  <c r="S589" i="2"/>
  <c r="S605" i="2"/>
  <c r="S621" i="2"/>
  <c r="S637" i="2"/>
  <c r="S653" i="2"/>
  <c r="S662" i="2"/>
  <c r="S674" i="2"/>
  <c r="S682" i="2"/>
  <c r="S688" i="2"/>
  <c r="S696" i="2"/>
  <c r="S702" i="2"/>
  <c r="S708" i="2"/>
  <c r="S716" i="2"/>
  <c r="S722" i="2"/>
  <c r="S732" i="2"/>
  <c r="S738" i="2"/>
  <c r="S744" i="2"/>
  <c r="S752" i="2"/>
  <c r="S758" i="2"/>
  <c r="S766" i="2"/>
  <c r="S772" i="2"/>
  <c r="S780" i="2"/>
  <c r="S786" i="2"/>
  <c r="S792" i="2"/>
  <c r="S800" i="2"/>
  <c r="S806" i="2"/>
  <c r="S814" i="2"/>
  <c r="S820" i="2"/>
  <c r="S826" i="2"/>
  <c r="S834" i="2"/>
  <c r="S840" i="2"/>
  <c r="S848" i="2"/>
  <c r="S854" i="2"/>
  <c r="S860" i="2"/>
  <c r="S872" i="2"/>
  <c r="S878" i="2"/>
  <c r="S884" i="2"/>
  <c r="S894" i="2"/>
  <c r="S902" i="2"/>
  <c r="S908" i="2"/>
  <c r="S916" i="2"/>
  <c r="S924" i="2"/>
  <c r="S932" i="2"/>
  <c r="S938" i="2"/>
  <c r="S946" i="2"/>
  <c r="S952" i="2"/>
  <c r="S960" i="2"/>
  <c r="S966" i="2"/>
  <c r="S974" i="2"/>
  <c r="S982" i="2"/>
  <c r="S988" i="2"/>
  <c r="S452" i="2"/>
  <c r="S523" i="2"/>
  <c r="S539" i="2"/>
  <c r="S555" i="2"/>
  <c r="S571" i="2"/>
  <c r="S587" i="2"/>
  <c r="S603" i="2"/>
  <c r="S619" i="2"/>
  <c r="S635" i="2"/>
  <c r="S651" i="2"/>
  <c r="S340" i="2"/>
  <c r="S468" i="2"/>
  <c r="S537" i="2"/>
  <c r="S585" i="2"/>
  <c r="S601" i="2"/>
  <c r="S649" i="2"/>
  <c r="S660" i="2"/>
  <c r="S666" i="2"/>
  <c r="S670" i="2"/>
  <c r="S678" i="2"/>
  <c r="S684" i="2"/>
  <c r="S690" i="2"/>
  <c r="S698" i="2"/>
  <c r="S704" i="2"/>
  <c r="S712" i="2"/>
  <c r="S718" i="2"/>
  <c r="S724" i="2"/>
  <c r="S730" i="2"/>
  <c r="S736" i="2"/>
  <c r="S742" i="2"/>
  <c r="S750" i="2"/>
  <c r="S756" i="2"/>
  <c r="S762" i="2"/>
  <c r="S770" i="2"/>
  <c r="S776" i="2"/>
  <c r="S784" i="2"/>
  <c r="S790" i="2"/>
  <c r="S796" i="2"/>
  <c r="S802" i="2"/>
  <c r="S810" i="2"/>
  <c r="S816" i="2"/>
  <c r="S822" i="2"/>
  <c r="S830" i="2"/>
  <c r="S836" i="2"/>
  <c r="S844" i="2"/>
  <c r="S850" i="2"/>
  <c r="S858" i="2"/>
  <c r="S868" i="2"/>
  <c r="S874" i="2"/>
  <c r="S882" i="2"/>
  <c r="S890" i="2"/>
  <c r="S896" i="2"/>
  <c r="S904" i="2"/>
  <c r="S910" i="2"/>
  <c r="S918" i="2"/>
  <c r="S922" i="2"/>
  <c r="S928" i="2"/>
  <c r="S936" i="2"/>
  <c r="S942" i="2"/>
  <c r="S950" i="2"/>
  <c r="S956" i="2"/>
  <c r="S964" i="2"/>
  <c r="S972" i="2"/>
  <c r="S978" i="2"/>
  <c r="S986" i="2"/>
  <c r="S992" i="2"/>
  <c r="S356" i="2"/>
  <c r="S484" i="2"/>
  <c r="S519" i="2"/>
  <c r="S535" i="2"/>
  <c r="S551" i="2"/>
  <c r="S567" i="2"/>
  <c r="S583" i="2"/>
  <c r="S599" i="2"/>
  <c r="S615" i="2"/>
  <c r="S631" i="2"/>
  <c r="S647" i="2"/>
  <c r="S893" i="2"/>
  <c r="S968" i="2"/>
  <c r="P6" i="2"/>
  <c r="P10" i="2"/>
  <c r="Q15" i="2"/>
  <c r="Q19" i="2"/>
  <c r="P23" i="2"/>
  <c r="Q24" i="2"/>
  <c r="P28" i="2"/>
  <c r="Q33" i="2"/>
  <c r="P37" i="2"/>
  <c r="Q42" i="2"/>
  <c r="P46" i="2"/>
  <c r="Q51" i="2"/>
  <c r="P55" i="2"/>
  <c r="Q56" i="2"/>
  <c r="P60" i="2"/>
  <c r="Q65" i="2"/>
  <c r="P69" i="2"/>
  <c r="Q74" i="2"/>
  <c r="P78" i="2"/>
  <c r="Q83" i="2"/>
  <c r="P87" i="2"/>
  <c r="Q88" i="2"/>
  <c r="P92" i="2"/>
  <c r="Q97" i="2"/>
  <c r="P101" i="2"/>
  <c r="Q106" i="2"/>
  <c r="P110" i="2"/>
  <c r="Q115" i="2"/>
  <c r="P119" i="2"/>
  <c r="Q120" i="2"/>
  <c r="P124" i="2"/>
  <c r="Q129" i="2"/>
  <c r="P133" i="2"/>
  <c r="Q138" i="2"/>
  <c r="P142" i="2"/>
  <c r="Q147" i="2"/>
  <c r="P151" i="2"/>
  <c r="Q152" i="2"/>
  <c r="P156" i="2"/>
  <c r="Q161" i="2"/>
  <c r="P165" i="2"/>
  <c r="Q170" i="2"/>
  <c r="P174" i="2"/>
  <c r="Q179" i="2"/>
  <c r="P183" i="2"/>
  <c r="Q184" i="2"/>
  <c r="P188" i="2"/>
  <c r="Q193" i="2"/>
  <c r="P197" i="2"/>
  <c r="Q6" i="2"/>
  <c r="Q10" i="2"/>
  <c r="P14" i="2"/>
  <c r="P18" i="2"/>
  <c r="Q23" i="2"/>
  <c r="P27" i="2"/>
  <c r="Q28" i="2"/>
  <c r="P32" i="2"/>
  <c r="Q37" i="2"/>
  <c r="P41" i="2"/>
  <c r="Q46" i="2"/>
  <c r="P50" i="2"/>
  <c r="Q55" i="2"/>
  <c r="P59" i="2"/>
  <c r="Q60" i="2"/>
  <c r="P64" i="2"/>
  <c r="Q69" i="2"/>
  <c r="P73" i="2"/>
  <c r="Q78" i="2"/>
  <c r="P82" i="2"/>
  <c r="Q87" i="2"/>
  <c r="P91" i="2"/>
  <c r="Q92" i="2"/>
  <c r="P96" i="2"/>
  <c r="Q101" i="2"/>
  <c r="P105" i="2"/>
  <c r="Q110" i="2"/>
  <c r="P114" i="2"/>
  <c r="Q119" i="2"/>
  <c r="P123" i="2"/>
  <c r="Q124" i="2"/>
  <c r="P128" i="2"/>
  <c r="Q133" i="2"/>
  <c r="P137" i="2"/>
  <c r="Q142" i="2"/>
  <c r="P146" i="2"/>
  <c r="Q151" i="2"/>
  <c r="P155" i="2"/>
  <c r="Q156" i="2"/>
  <c r="P160" i="2"/>
  <c r="Q165" i="2"/>
  <c r="P169" i="2"/>
  <c r="Q174" i="2"/>
  <c r="P178" i="2"/>
  <c r="Q183" i="2"/>
  <c r="P187" i="2"/>
  <c r="Q188" i="2"/>
  <c r="P192" i="2"/>
  <c r="Q197" i="2"/>
  <c r="P201" i="2"/>
  <c r="Q206" i="2"/>
  <c r="P210" i="2"/>
  <c r="Q215" i="2"/>
  <c r="P219" i="2"/>
  <c r="Q220" i="2"/>
  <c r="P224" i="2"/>
  <c r="Q229" i="2"/>
  <c r="P233" i="2"/>
  <c r="Q238" i="2"/>
  <c r="P242" i="2"/>
  <c r="Q247" i="2"/>
  <c r="P251" i="2"/>
  <c r="Q252" i="2"/>
  <c r="P5" i="2"/>
  <c r="P9" i="2"/>
  <c r="Q14" i="2"/>
  <c r="Q18" i="2"/>
  <c r="P22" i="2"/>
  <c r="Q27" i="2"/>
  <c r="P31" i="2"/>
  <c r="Q32" i="2"/>
  <c r="P36" i="2"/>
  <c r="Q41" i="2"/>
  <c r="P45" i="2"/>
  <c r="Q50" i="2"/>
  <c r="R50" i="2" s="1"/>
  <c r="P54" i="2"/>
  <c r="Q59" i="2"/>
  <c r="P63" i="2"/>
  <c r="Q64" i="2"/>
  <c r="P68" i="2"/>
  <c r="Q73" i="2"/>
  <c r="P77" i="2"/>
  <c r="Q82" i="2"/>
  <c r="R82" i="2" s="1"/>
  <c r="P86" i="2"/>
  <c r="Q91" i="2"/>
  <c r="P95" i="2"/>
  <c r="Q96" i="2"/>
  <c r="P100" i="2"/>
  <c r="Q105" i="2"/>
  <c r="P109" i="2"/>
  <c r="Q114" i="2"/>
  <c r="R114" i="2" s="1"/>
  <c r="P118" i="2"/>
  <c r="Q123" i="2"/>
  <c r="P127" i="2"/>
  <c r="Q128" i="2"/>
  <c r="P132" i="2"/>
  <c r="Q137" i="2"/>
  <c r="P141" i="2"/>
  <c r="Q146" i="2"/>
  <c r="P150" i="2"/>
  <c r="Q155" i="2"/>
  <c r="P159" i="2"/>
  <c r="Q160" i="2"/>
  <c r="P164" i="2"/>
  <c r="Q169" i="2"/>
  <c r="P173" i="2"/>
  <c r="Q178" i="2"/>
  <c r="P182" i="2"/>
  <c r="Q187" i="2"/>
  <c r="P191" i="2"/>
  <c r="Q192" i="2"/>
  <c r="P196" i="2"/>
  <c r="Q201" i="2"/>
  <c r="P205" i="2"/>
  <c r="Q210" i="2"/>
  <c r="R210" i="2" s="1"/>
  <c r="P214" i="2"/>
  <c r="Q219" i="2"/>
  <c r="P223" i="2"/>
  <c r="Q224" i="2"/>
  <c r="P228" i="2"/>
  <c r="Q233" i="2"/>
  <c r="P237" i="2"/>
  <c r="Q242" i="2"/>
  <c r="R242" i="2" s="1"/>
  <c r="P246" i="2"/>
  <c r="Q251" i="2"/>
  <c r="P255" i="2"/>
  <c r="Q256" i="2"/>
  <c r="P260" i="2"/>
  <c r="Q265" i="2"/>
  <c r="P269" i="2"/>
  <c r="Q274" i="2"/>
  <c r="P278" i="2"/>
  <c r="Q5" i="2"/>
  <c r="Q9" i="2"/>
  <c r="P13" i="2"/>
  <c r="P17" i="2"/>
  <c r="Q22" i="2"/>
  <c r="P26" i="2"/>
  <c r="Q31" i="2"/>
  <c r="P35" i="2"/>
  <c r="Q36" i="2"/>
  <c r="P40" i="2"/>
  <c r="Q45" i="2"/>
  <c r="P49" i="2"/>
  <c r="Q54" i="2"/>
  <c r="P58" i="2"/>
  <c r="Q63" i="2"/>
  <c r="P67" i="2"/>
  <c r="Q68" i="2"/>
  <c r="P72" i="2"/>
  <c r="Q77" i="2"/>
  <c r="P81" i="2"/>
  <c r="Q86" i="2"/>
  <c r="P90" i="2"/>
  <c r="Q95" i="2"/>
  <c r="P99" i="2"/>
  <c r="Q100" i="2"/>
  <c r="P104" i="2"/>
  <c r="Q109" i="2"/>
  <c r="P113" i="2"/>
  <c r="Q118" i="2"/>
  <c r="P122" i="2"/>
  <c r="Q127" i="2"/>
  <c r="P131" i="2"/>
  <c r="Q132" i="2"/>
  <c r="P136" i="2"/>
  <c r="Q141" i="2"/>
  <c r="P145" i="2"/>
  <c r="Q150" i="2"/>
  <c r="P154" i="2"/>
  <c r="Q159" i="2"/>
  <c r="P163" i="2"/>
  <c r="Q164" i="2"/>
  <c r="P168" i="2"/>
  <c r="Q173" i="2"/>
  <c r="P177" i="2"/>
  <c r="Q182" i="2"/>
  <c r="P186" i="2"/>
  <c r="Q191" i="2"/>
  <c r="P195" i="2"/>
  <c r="Q196" i="2"/>
  <c r="P200" i="2"/>
  <c r="Q205" i="2"/>
  <c r="P209" i="2"/>
  <c r="Q214" i="2"/>
  <c r="P218" i="2"/>
  <c r="Q223" i="2"/>
  <c r="P227" i="2"/>
  <c r="Q228" i="2"/>
  <c r="P232" i="2"/>
  <c r="Q237" i="2"/>
  <c r="P241" i="2"/>
  <c r="Q246" i="2"/>
  <c r="P250" i="2"/>
  <c r="Q255" i="2"/>
  <c r="P4" i="2"/>
  <c r="P8" i="2"/>
  <c r="Q13" i="2"/>
  <c r="Q17" i="2"/>
  <c r="P21" i="2"/>
  <c r="Q26" i="2"/>
  <c r="P30" i="2"/>
  <c r="Q35" i="2"/>
  <c r="P39" i="2"/>
  <c r="Q40" i="2"/>
  <c r="P44" i="2"/>
  <c r="Q49" i="2"/>
  <c r="P53" i="2"/>
  <c r="Q58" i="2"/>
  <c r="P62" i="2"/>
  <c r="Q67" i="2"/>
  <c r="P71" i="2"/>
  <c r="Q72" i="2"/>
  <c r="P76" i="2"/>
  <c r="Q81" i="2"/>
  <c r="P85" i="2"/>
  <c r="Q90" i="2"/>
  <c r="P94" i="2"/>
  <c r="Q99" i="2"/>
  <c r="P103" i="2"/>
  <c r="Q104" i="2"/>
  <c r="P108" i="2"/>
  <c r="Q113" i="2"/>
  <c r="P117" i="2"/>
  <c r="Q122" i="2"/>
  <c r="P126" i="2"/>
  <c r="Q131" i="2"/>
  <c r="P135" i="2"/>
  <c r="Q136" i="2"/>
  <c r="P140" i="2"/>
  <c r="Q145" i="2"/>
  <c r="P149" i="2"/>
  <c r="Q154" i="2"/>
  <c r="P158" i="2"/>
  <c r="Q163" i="2"/>
  <c r="P167" i="2"/>
  <c r="Q168" i="2"/>
  <c r="P172" i="2"/>
  <c r="Q177" i="2"/>
  <c r="P181" i="2"/>
  <c r="Q186" i="2"/>
  <c r="P190" i="2"/>
  <c r="Q195" i="2"/>
  <c r="P199" i="2"/>
  <c r="Q200" i="2"/>
  <c r="P204" i="2"/>
  <c r="Q209" i="2"/>
  <c r="Q4" i="2"/>
  <c r="Q8" i="2"/>
  <c r="P12" i="2"/>
  <c r="P16" i="2"/>
  <c r="Q21" i="2"/>
  <c r="P25" i="2"/>
  <c r="Q30" i="2"/>
  <c r="P34" i="2"/>
  <c r="Q39" i="2"/>
  <c r="P43" i="2"/>
  <c r="Q44" i="2"/>
  <c r="P48" i="2"/>
  <c r="Q53" i="2"/>
  <c r="P57" i="2"/>
  <c r="Q62" i="2"/>
  <c r="P66" i="2"/>
  <c r="Q71" i="2"/>
  <c r="P75" i="2"/>
  <c r="Q76" i="2"/>
  <c r="P80" i="2"/>
  <c r="Q85" i="2"/>
  <c r="P89" i="2"/>
  <c r="Q94" i="2"/>
  <c r="P98" i="2"/>
  <c r="Q103" i="2"/>
  <c r="P107" i="2"/>
  <c r="Q108" i="2"/>
  <c r="P112" i="2"/>
  <c r="Q117" i="2"/>
  <c r="P121" i="2"/>
  <c r="Q126" i="2"/>
  <c r="P130" i="2"/>
  <c r="Q135" i="2"/>
  <c r="P139" i="2"/>
  <c r="Q140" i="2"/>
  <c r="P144" i="2"/>
  <c r="Q149" i="2"/>
  <c r="P153" i="2"/>
  <c r="Q158" i="2"/>
  <c r="P162" i="2"/>
  <c r="Q167" i="2"/>
  <c r="P171" i="2"/>
  <c r="Q172" i="2"/>
  <c r="P176" i="2"/>
  <c r="Q181" i="2"/>
  <c r="P185" i="2"/>
  <c r="Q190" i="2"/>
  <c r="P194" i="2"/>
  <c r="Q199" i="2"/>
  <c r="P203" i="2"/>
  <c r="Q204" i="2"/>
  <c r="P208" i="2"/>
  <c r="Q213" i="2"/>
  <c r="P217" i="2"/>
  <c r="Q222" i="2"/>
  <c r="P226" i="2"/>
  <c r="Q231" i="2"/>
  <c r="P235" i="2"/>
  <c r="Q236" i="2"/>
  <c r="P240" i="2"/>
  <c r="Q245" i="2"/>
  <c r="P249" i="2"/>
  <c r="Q254" i="2"/>
  <c r="P258" i="2"/>
  <c r="Q263" i="2"/>
  <c r="P267" i="2"/>
  <c r="Q268" i="2"/>
  <c r="P272" i="2"/>
  <c r="Q277" i="2"/>
  <c r="P281" i="2"/>
  <c r="Q286" i="2"/>
  <c r="P290" i="2"/>
  <c r="P295" i="2"/>
  <c r="Q296" i="2"/>
  <c r="P7" i="2"/>
  <c r="P11" i="2"/>
  <c r="Q12" i="2"/>
  <c r="Q16" i="2"/>
  <c r="P20" i="2"/>
  <c r="Q25" i="2"/>
  <c r="P29" i="2"/>
  <c r="Q34" i="2"/>
  <c r="P38" i="2"/>
  <c r="Q43" i="2"/>
  <c r="P47" i="2"/>
  <c r="Q48" i="2"/>
  <c r="P52" i="2"/>
  <c r="Q57" i="2"/>
  <c r="P61" i="2"/>
  <c r="Q66" i="2"/>
  <c r="P70" i="2"/>
  <c r="Q75" i="2"/>
  <c r="P79" i="2"/>
  <c r="Q80" i="2"/>
  <c r="P84" i="2"/>
  <c r="Q89" i="2"/>
  <c r="P93" i="2"/>
  <c r="Q98" i="2"/>
  <c r="P102" i="2"/>
  <c r="Q107" i="2"/>
  <c r="P111" i="2"/>
  <c r="Q112" i="2"/>
  <c r="P116" i="2"/>
  <c r="Q121" i="2"/>
  <c r="P125" i="2"/>
  <c r="Q130" i="2"/>
  <c r="P134" i="2"/>
  <c r="Q139" i="2"/>
  <c r="P143" i="2"/>
  <c r="Q144" i="2"/>
  <c r="P148" i="2"/>
  <c r="Q153" i="2"/>
  <c r="P157" i="2"/>
  <c r="Q162" i="2"/>
  <c r="P166" i="2"/>
  <c r="Q171" i="2"/>
  <c r="P175" i="2"/>
  <c r="Q176" i="2"/>
  <c r="P180" i="2"/>
  <c r="Q185" i="2"/>
  <c r="P189" i="2"/>
  <c r="Q194" i="2"/>
  <c r="P198" i="2"/>
  <c r="Q203" i="2"/>
  <c r="P207" i="2"/>
  <c r="Q208" i="2"/>
  <c r="P212" i="2"/>
  <c r="Q217" i="2"/>
  <c r="P221" i="2"/>
  <c r="Q226" i="2"/>
  <c r="P230" i="2"/>
  <c r="Q235" i="2"/>
  <c r="P239" i="2"/>
  <c r="Q240" i="2"/>
  <c r="P244" i="2"/>
  <c r="Q249" i="2"/>
  <c r="P253" i="2"/>
  <c r="Q258" i="2"/>
  <c r="P262" i="2"/>
  <c r="Q267" i="2"/>
  <c r="P271" i="2"/>
  <c r="Q272" i="2"/>
  <c r="P276" i="2"/>
  <c r="Q281" i="2"/>
  <c r="P285" i="2"/>
  <c r="Q290" i="2"/>
  <c r="Q295" i="2"/>
  <c r="P19" i="2"/>
  <c r="Q47" i="2"/>
  <c r="P88" i="2"/>
  <c r="Q116" i="2"/>
  <c r="P161" i="2"/>
  <c r="R161" i="2" s="1"/>
  <c r="Q189" i="2"/>
  <c r="Q202" i="2"/>
  <c r="P229" i="2"/>
  <c r="P234" i="2"/>
  <c r="P247" i="2"/>
  <c r="R247" i="2" s="1"/>
  <c r="P252" i="2"/>
  <c r="R252" i="2" s="1"/>
  <c r="Q276" i="2"/>
  <c r="Q279" i="2"/>
  <c r="P282" i="2"/>
  <c r="P286" i="2"/>
  <c r="Q294" i="2"/>
  <c r="Q297" i="2"/>
  <c r="Q302" i="2"/>
  <c r="P306" i="2"/>
  <c r="P311" i="2"/>
  <c r="Q312" i="2"/>
  <c r="P316" i="2"/>
  <c r="Q317" i="2"/>
  <c r="Q38" i="2"/>
  <c r="P51" i="2"/>
  <c r="Q79" i="2"/>
  <c r="P120" i="2"/>
  <c r="Q148" i="2"/>
  <c r="P193" i="2"/>
  <c r="R193" i="2" s="1"/>
  <c r="P211" i="2"/>
  <c r="Q234" i="2"/>
  <c r="Q239" i="2"/>
  <c r="P257" i="2"/>
  <c r="Q260" i="2"/>
  <c r="P263" i="2"/>
  <c r="P266" i="2"/>
  <c r="Q269" i="2"/>
  <c r="P275" i="2"/>
  <c r="Q282" i="2"/>
  <c r="P293" i="2"/>
  <c r="P301" i="2"/>
  <c r="Q306" i="2"/>
  <c r="Q311" i="2"/>
  <c r="P315" i="2"/>
  <c r="Q316" i="2"/>
  <c r="Q321" i="2"/>
  <c r="Q326" i="2"/>
  <c r="P42" i="2"/>
  <c r="Q70" i="2"/>
  <c r="P83" i="2"/>
  <c r="R83" i="2" s="1"/>
  <c r="Q111" i="2"/>
  <c r="P152" i="2"/>
  <c r="Q180" i="2"/>
  <c r="P206" i="2"/>
  <c r="Q211" i="2"/>
  <c r="P216" i="2"/>
  <c r="Q221" i="2"/>
  <c r="P231" i="2"/>
  <c r="Q244" i="2"/>
  <c r="P254" i="2"/>
  <c r="Q257" i="2"/>
  <c r="Q266" i="2"/>
  <c r="Q275" i="2"/>
  <c r="Q278" i="2"/>
  <c r="P289" i="2"/>
  <c r="P292" i="2"/>
  <c r="Q293" i="2"/>
  <c r="P296" i="2"/>
  <c r="P300" i="2"/>
  <c r="Q301" i="2"/>
  <c r="P305" i="2"/>
  <c r="P310" i="2"/>
  <c r="Q315" i="2"/>
  <c r="P320" i="2"/>
  <c r="P325" i="2"/>
  <c r="Q330" i="2"/>
  <c r="P334" i="2"/>
  <c r="Q339" i="2"/>
  <c r="P343" i="2"/>
  <c r="Q344" i="2"/>
  <c r="P348" i="2"/>
  <c r="Q353" i="2"/>
  <c r="P357" i="2"/>
  <c r="Q362" i="2"/>
  <c r="Q367" i="2"/>
  <c r="P371" i="2"/>
  <c r="Q372" i="2"/>
  <c r="Q377" i="2"/>
  <c r="Q382" i="2"/>
  <c r="P386" i="2"/>
  <c r="Q391" i="2"/>
  <c r="P395" i="2"/>
  <c r="Q396" i="2"/>
  <c r="Q401" i="2"/>
  <c r="Q406" i="2"/>
  <c r="P410" i="2"/>
  <c r="Q415" i="2"/>
  <c r="P419" i="2"/>
  <c r="Q420" i="2"/>
  <c r="Q425" i="2"/>
  <c r="Q430" i="2"/>
  <c r="P434" i="2"/>
  <c r="P439" i="2"/>
  <c r="Q440" i="2"/>
  <c r="P444" i="2"/>
  <c r="Q445" i="2"/>
  <c r="P449" i="2"/>
  <c r="Q454" i="2"/>
  <c r="P458" i="2"/>
  <c r="Q463" i="2"/>
  <c r="P467" i="2"/>
  <c r="Q468" i="2"/>
  <c r="P472" i="2"/>
  <c r="P477" i="2"/>
  <c r="Q482" i="2"/>
  <c r="Q487" i="2"/>
  <c r="P491" i="2"/>
  <c r="Q492" i="2"/>
  <c r="Q29" i="2"/>
  <c r="P74" i="2"/>
  <c r="Q102" i="2"/>
  <c r="P115" i="2"/>
  <c r="R115" i="2" s="1"/>
  <c r="Q143" i="2"/>
  <c r="P184" i="2"/>
  <c r="Q216" i="2"/>
  <c r="P236" i="2"/>
  <c r="Q241" i="2"/>
  <c r="P259" i="2"/>
  <c r="Q285" i="2"/>
  <c r="Q289" i="2"/>
  <c r="Q292" i="2"/>
  <c r="P299" i="2"/>
  <c r="Q300" i="2"/>
  <c r="Q305" i="2"/>
  <c r="Q310" i="2"/>
  <c r="P314" i="2"/>
  <c r="P319" i="2"/>
  <c r="Q320" i="2"/>
  <c r="R320" i="2" s="1"/>
  <c r="P324" i="2"/>
  <c r="Q325" i="2"/>
  <c r="P329" i="2"/>
  <c r="Q334" i="2"/>
  <c r="P338" i="2"/>
  <c r="Q343" i="2"/>
  <c r="P347" i="2"/>
  <c r="Q348" i="2"/>
  <c r="P352" i="2"/>
  <c r="Q357" i="2"/>
  <c r="P361" i="2"/>
  <c r="P366" i="2"/>
  <c r="Q371" i="2"/>
  <c r="P376" i="2"/>
  <c r="P381" i="2"/>
  <c r="Q386" i="2"/>
  <c r="P390" i="2"/>
  <c r="Q395" i="2"/>
  <c r="P400" i="2"/>
  <c r="P405" i="2"/>
  <c r="Q410" i="2"/>
  <c r="R410" i="2" s="1"/>
  <c r="P414" i="2"/>
  <c r="Q419" i="2"/>
  <c r="P424" i="2"/>
  <c r="P429" i="2"/>
  <c r="Q434" i="2"/>
  <c r="Q439" i="2"/>
  <c r="P443" i="2"/>
  <c r="Q444" i="2"/>
  <c r="Q449" i="2"/>
  <c r="P453" i="2"/>
  <c r="Q458" i="2"/>
  <c r="P462" i="2"/>
  <c r="Q467" i="2"/>
  <c r="P471" i="2"/>
  <c r="Q472" i="2"/>
  <c r="P476" i="2"/>
  <c r="Q477" i="2"/>
  <c r="P481" i="2"/>
  <c r="P486" i="2"/>
  <c r="Q491" i="2"/>
  <c r="P496" i="2"/>
  <c r="P501" i="2"/>
  <c r="P33" i="2"/>
  <c r="R33" i="2" s="1"/>
  <c r="Q61" i="2"/>
  <c r="P106" i="2"/>
  <c r="Q134" i="2"/>
  <c r="P147" i="2"/>
  <c r="R147" i="2" s="1"/>
  <c r="Q175" i="2"/>
  <c r="P213" i="2"/>
  <c r="Q218" i="2"/>
  <c r="P238" i="2"/>
  <c r="P243" i="2"/>
  <c r="P256" i="2"/>
  <c r="Q259" i="2"/>
  <c r="Q262" i="2"/>
  <c r="P265" i="2"/>
  <c r="P268" i="2"/>
  <c r="Q271" i="2"/>
  <c r="P274" i="2"/>
  <c r="P288" i="2"/>
  <c r="P291" i="2"/>
  <c r="Q299" i="2"/>
  <c r="P304" i="2"/>
  <c r="P309" i="2"/>
  <c r="Q314" i="2"/>
  <c r="Q319" i="2"/>
  <c r="P323" i="2"/>
  <c r="Q324" i="2"/>
  <c r="Q329" i="2"/>
  <c r="P333" i="2"/>
  <c r="Q338" i="2"/>
  <c r="P342" i="2"/>
  <c r="Q347" i="2"/>
  <c r="P351" i="2"/>
  <c r="Q352" i="2"/>
  <c r="P356" i="2"/>
  <c r="Q361" i="2"/>
  <c r="Q366" i="2"/>
  <c r="P370" i="2"/>
  <c r="P375" i="2"/>
  <c r="Q376" i="2"/>
  <c r="P380" i="2"/>
  <c r="Q381" i="2"/>
  <c r="P385" i="2"/>
  <c r="Q390" i="2"/>
  <c r="P394" i="2"/>
  <c r="P399" i="2"/>
  <c r="Q400" i="2"/>
  <c r="P404" i="2"/>
  <c r="Q405" i="2"/>
  <c r="P409" i="2"/>
  <c r="Q414" i="2"/>
  <c r="R414" i="2" s="1"/>
  <c r="P418" i="2"/>
  <c r="P423" i="2"/>
  <c r="Q424" i="2"/>
  <c r="P428" i="2"/>
  <c r="Q429" i="2"/>
  <c r="P433" i="2"/>
  <c r="P438" i="2"/>
  <c r="P15" i="2"/>
  <c r="R15" i="2" s="1"/>
  <c r="P56" i="2"/>
  <c r="Q84" i="2"/>
  <c r="P129" i="2"/>
  <c r="R129" i="2" s="1"/>
  <c r="Q157" i="2"/>
  <c r="P202" i="2"/>
  <c r="Q207" i="2"/>
  <c r="Q212" i="2"/>
  <c r="P222" i="2"/>
  <c r="Q227" i="2"/>
  <c r="Q232" i="2"/>
  <c r="R232" i="2" s="1"/>
  <c r="P245" i="2"/>
  <c r="Q250" i="2"/>
  <c r="Q261" i="2"/>
  <c r="Q264" i="2"/>
  <c r="Q270" i="2"/>
  <c r="Q273" i="2"/>
  <c r="P279" i="2"/>
  <c r="Q280" i="2"/>
  <c r="Q283" i="2"/>
  <c r="P294" i="2"/>
  <c r="P297" i="2"/>
  <c r="P302" i="2"/>
  <c r="Q307" i="2"/>
  <c r="P312" i="2"/>
  <c r="P317" i="2"/>
  <c r="Q322" i="2"/>
  <c r="Q327" i="2"/>
  <c r="P331" i="2"/>
  <c r="Q332" i="2"/>
  <c r="P336" i="2"/>
  <c r="Q341" i="2"/>
  <c r="P345" i="2"/>
  <c r="Q350" i="2"/>
  <c r="P354" i="2"/>
  <c r="Q359" i="2"/>
  <c r="P363" i="2"/>
  <c r="Q364" i="2"/>
  <c r="Q369" i="2"/>
  <c r="Q374" i="2"/>
  <c r="P378" i="2"/>
  <c r="P383" i="2"/>
  <c r="Q384" i="2"/>
  <c r="P388" i="2"/>
  <c r="Q393" i="2"/>
  <c r="Q398" i="2"/>
  <c r="P402" i="2"/>
  <c r="P407" i="2"/>
  <c r="Q408" i="2"/>
  <c r="P412" i="2"/>
  <c r="Q417" i="2"/>
  <c r="Q422" i="2"/>
  <c r="P426" i="2"/>
  <c r="P431" i="2"/>
  <c r="Q432" i="2"/>
  <c r="P436" i="2"/>
  <c r="Q437" i="2"/>
  <c r="P441" i="2"/>
  <c r="P446" i="2"/>
  <c r="Q451" i="2"/>
  <c r="P455" i="2"/>
  <c r="Q456" i="2"/>
  <c r="P460" i="2"/>
  <c r="Q465" i="2"/>
  <c r="P469" i="2"/>
  <c r="Q474" i="2"/>
  <c r="Q479" i="2"/>
  <c r="P483" i="2"/>
  <c r="Q484" i="2"/>
  <c r="Q489" i="2"/>
  <c r="Q494" i="2"/>
  <c r="P498" i="2"/>
  <c r="P65" i="2"/>
  <c r="R65" i="2" s="1"/>
  <c r="P138" i="2"/>
  <c r="Q243" i="2"/>
  <c r="P273" i="2"/>
  <c r="P284" i="2"/>
  <c r="Q298" i="2"/>
  <c r="P327" i="2"/>
  <c r="P330" i="2"/>
  <c r="Q333" i="2"/>
  <c r="P349" i="2"/>
  <c r="Q355" i="2"/>
  <c r="P372" i="2"/>
  <c r="Q375" i="2"/>
  <c r="P389" i="2"/>
  <c r="Q392" i="2"/>
  <c r="P397" i="2"/>
  <c r="Q403" i="2"/>
  <c r="P411" i="2"/>
  <c r="P417" i="2"/>
  <c r="R417" i="2" s="1"/>
  <c r="P425" i="2"/>
  <c r="Q20" i="2"/>
  <c r="Q93" i="2"/>
  <c r="Q166" i="2"/>
  <c r="P264" i="2"/>
  <c r="P277" i="2"/>
  <c r="Q284" i="2"/>
  <c r="Q291" i="2"/>
  <c r="P307" i="2"/>
  <c r="P335" i="2"/>
  <c r="P341" i="2"/>
  <c r="P346" i="2"/>
  <c r="Q349" i="2"/>
  <c r="Q363" i="2"/>
  <c r="P24" i="2"/>
  <c r="P97" i="2"/>
  <c r="R97" i="2" s="1"/>
  <c r="P170" i="2"/>
  <c r="P215" i="2"/>
  <c r="R215" i="2" s="1"/>
  <c r="Q230" i="2"/>
  <c r="P270" i="2"/>
  <c r="P321" i="2"/>
  <c r="Q335" i="2"/>
  <c r="Q346" i="2"/>
  <c r="Q354" i="2"/>
  <c r="P360" i="2"/>
  <c r="P369" i="2"/>
  <c r="P377" i="2"/>
  <c r="Q380" i="2"/>
  <c r="P391" i="2"/>
  <c r="Q394" i="2"/>
  <c r="Q402" i="2"/>
  <c r="P408" i="2"/>
  <c r="P416" i="2"/>
  <c r="P427" i="2"/>
  <c r="P430" i="2"/>
  <c r="Q433" i="2"/>
  <c r="Q441" i="2"/>
  <c r="P447" i="2"/>
  <c r="P450" i="2"/>
  <c r="Q457" i="2"/>
  <c r="Q466" i="2"/>
  <c r="Q475" i="2"/>
  <c r="P478" i="2"/>
  <c r="P485" i="2"/>
  <c r="P488" i="2"/>
  <c r="Q498" i="2"/>
  <c r="Q502" i="2"/>
  <c r="P506" i="2"/>
  <c r="P511" i="2"/>
  <c r="Q512" i="2"/>
  <c r="P516" i="2"/>
  <c r="Q517" i="2"/>
  <c r="P521" i="2"/>
  <c r="P526" i="2"/>
  <c r="Q531" i="2"/>
  <c r="P536" i="2"/>
  <c r="P541" i="2"/>
  <c r="Q546" i="2"/>
  <c r="Q551" i="2"/>
  <c r="P555" i="2"/>
  <c r="Q556" i="2"/>
  <c r="Q561" i="2"/>
  <c r="Q566" i="2"/>
  <c r="P570" i="2"/>
  <c r="P575" i="2"/>
  <c r="Q576" i="2"/>
  <c r="P580" i="2"/>
  <c r="Q581" i="2"/>
  <c r="P585" i="2"/>
  <c r="P590" i="2"/>
  <c r="Q595" i="2"/>
  <c r="P600" i="2"/>
  <c r="Q605" i="2"/>
  <c r="P609" i="2"/>
  <c r="Q610" i="2"/>
  <c r="P614" i="2"/>
  <c r="P619" i="2"/>
  <c r="Q620" i="2"/>
  <c r="Q624" i="2"/>
  <c r="P629" i="2"/>
  <c r="P634" i="2"/>
  <c r="Q639" i="2"/>
  <c r="P643" i="2"/>
  <c r="Q644" i="2"/>
  <c r="Q649" i="2"/>
  <c r="P654" i="2"/>
  <c r="Q7" i="2"/>
  <c r="Q52" i="2"/>
  <c r="Q125" i="2"/>
  <c r="Q253" i="2"/>
  <c r="P283" i="2"/>
  <c r="P318" i="2"/>
  <c r="P326" i="2"/>
  <c r="P332" i="2"/>
  <c r="P340" i="2"/>
  <c r="Q351" i="2"/>
  <c r="Q360" i="2"/>
  <c r="R360" i="2" s="1"/>
  <c r="P374" i="2"/>
  <c r="Q388" i="2"/>
  <c r="P396" i="2"/>
  <c r="R396" i="2" s="1"/>
  <c r="Q399" i="2"/>
  <c r="P413" i="2"/>
  <c r="Q416" i="2"/>
  <c r="P421" i="2"/>
  <c r="Q427" i="2"/>
  <c r="P435" i="2"/>
  <c r="Q447" i="2"/>
  <c r="Q450" i="2"/>
  <c r="P459" i="2"/>
  <c r="Q478" i="2"/>
  <c r="Q485" i="2"/>
  <c r="Q488" i="2"/>
  <c r="P494" i="2"/>
  <c r="Q506" i="2"/>
  <c r="Q511" i="2"/>
  <c r="P515" i="2"/>
  <c r="Q516" i="2"/>
  <c r="Q521" i="2"/>
  <c r="Q526" i="2"/>
  <c r="P530" i="2"/>
  <c r="P535" i="2"/>
  <c r="Q536" i="2"/>
  <c r="P540" i="2"/>
  <c r="Q541" i="2"/>
  <c r="P545" i="2"/>
  <c r="P550" i="2"/>
  <c r="Q555" i="2"/>
  <c r="P560" i="2"/>
  <c r="P565" i="2"/>
  <c r="Q570" i="2"/>
  <c r="Q575" i="2"/>
  <c r="P579" i="2"/>
  <c r="Q580" i="2"/>
  <c r="Q585" i="2"/>
  <c r="Q590" i="2"/>
  <c r="P594" i="2"/>
  <c r="P599" i="2"/>
  <c r="Q600" i="2"/>
  <c r="P604" i="2"/>
  <c r="Q609" i="2"/>
  <c r="Q614" i="2"/>
  <c r="Q619" i="2"/>
  <c r="P623" i="2"/>
  <c r="P628" i="2"/>
  <c r="Q629" i="2"/>
  <c r="P633" i="2"/>
  <c r="Q634" i="2"/>
  <c r="P638" i="2"/>
  <c r="Q643" i="2"/>
  <c r="P648" i="2"/>
  <c r="Q654" i="2"/>
  <c r="P658" i="2"/>
  <c r="P663" i="2"/>
  <c r="Q11" i="2"/>
  <c r="Q198" i="2"/>
  <c r="P225" i="2"/>
  <c r="P261" i="2"/>
  <c r="Q288" i="2"/>
  <c r="R288" i="2" s="1"/>
  <c r="Q304" i="2"/>
  <c r="Q309" i="2"/>
  <c r="Q318" i="2"/>
  <c r="Q323" i="2"/>
  <c r="P337" i="2"/>
  <c r="Q340" i="2"/>
  <c r="Q345" i="2"/>
  <c r="P359" i="2"/>
  <c r="P362" i="2"/>
  <c r="P368" i="2"/>
  <c r="P379" i="2"/>
  <c r="P382" i="2"/>
  <c r="Q385" i="2"/>
  <c r="Q407" i="2"/>
  <c r="Q413" i="2"/>
  <c r="Q421" i="2"/>
  <c r="Q435" i="2"/>
  <c r="Q438" i="2"/>
  <c r="Q453" i="2"/>
  <c r="P456" i="2"/>
  <c r="Q459" i="2"/>
  <c r="Q462" i="2"/>
  <c r="P465" i="2"/>
  <c r="R465" i="2" s="1"/>
  <c r="P468" i="2"/>
  <c r="Q471" i="2"/>
  <c r="P474" i="2"/>
  <c r="Q481" i="2"/>
  <c r="P484" i="2"/>
  <c r="R484" i="2" s="1"/>
  <c r="P497" i="2"/>
  <c r="Q501" i="2"/>
  <c r="P505" i="2"/>
  <c r="P510" i="2"/>
  <c r="Q515" i="2"/>
  <c r="P520" i="2"/>
  <c r="P525" i="2"/>
  <c r="Q530" i="2"/>
  <c r="Q535" i="2"/>
  <c r="P539" i="2"/>
  <c r="Q540" i="2"/>
  <c r="Q545" i="2"/>
  <c r="Q550" i="2"/>
  <c r="P554" i="2"/>
  <c r="P559" i="2"/>
  <c r="Q560" i="2"/>
  <c r="P564" i="2"/>
  <c r="Q565" i="2"/>
  <c r="P569" i="2"/>
  <c r="P574" i="2"/>
  <c r="Q579" i="2"/>
  <c r="P584" i="2"/>
  <c r="P589" i="2"/>
  <c r="Q594" i="2"/>
  <c r="P179" i="2"/>
  <c r="P220" i="2"/>
  <c r="R220" i="2" s="1"/>
  <c r="Q287" i="2"/>
  <c r="P298" i="2"/>
  <c r="Q303" i="2"/>
  <c r="Q308" i="2"/>
  <c r="P322" i="2"/>
  <c r="Q328" i="2"/>
  <c r="Q336" i="2"/>
  <c r="P344" i="2"/>
  <c r="P355" i="2"/>
  <c r="Q358" i="2"/>
  <c r="P364" i="2"/>
  <c r="P367" i="2"/>
  <c r="Q370" i="2"/>
  <c r="Q378" i="2"/>
  <c r="P384" i="2"/>
  <c r="P392" i="2"/>
  <c r="R392" i="2" s="1"/>
  <c r="P403" i="2"/>
  <c r="P406" i="2"/>
  <c r="R406" i="2" s="1"/>
  <c r="Q409" i="2"/>
  <c r="Q431" i="2"/>
  <c r="P437" i="2"/>
  <c r="P442" i="2"/>
  <c r="Q452" i="2"/>
  <c r="Q461" i="2"/>
  <c r="Q464" i="2"/>
  <c r="Q470" i="2"/>
  <c r="Q473" i="2"/>
  <c r="Q480" i="2"/>
  <c r="Q496" i="2"/>
  <c r="P499" i="2"/>
  <c r="P503" i="2"/>
  <c r="Q504" i="2"/>
  <c r="P508" i="2"/>
  <c r="Q509" i="2"/>
  <c r="P513" i="2"/>
  <c r="P518" i="2"/>
  <c r="Q523" i="2"/>
  <c r="P528" i="2"/>
  <c r="P533" i="2"/>
  <c r="Q538" i="2"/>
  <c r="Q543" i="2"/>
  <c r="P547" i="2"/>
  <c r="Q548" i="2"/>
  <c r="Q553" i="2"/>
  <c r="Q558" i="2"/>
  <c r="P562" i="2"/>
  <c r="P567" i="2"/>
  <c r="Q568" i="2"/>
  <c r="P572" i="2"/>
  <c r="Q573" i="2"/>
  <c r="P577" i="2"/>
  <c r="P582" i="2"/>
  <c r="Q587" i="2"/>
  <c r="P592" i="2"/>
  <c r="P597" i="2"/>
  <c r="Q602" i="2"/>
  <c r="P606" i="2"/>
  <c r="P611" i="2"/>
  <c r="Q612" i="2"/>
  <c r="P616" i="2"/>
  <c r="P621" i="2"/>
  <c r="P625" i="2"/>
  <c r="Q626" i="2"/>
  <c r="Q631" i="2"/>
  <c r="Q636" i="2"/>
  <c r="P640" i="2"/>
  <c r="Q646" i="2"/>
  <c r="Q651" i="2"/>
  <c r="Q656" i="2"/>
  <c r="P661" i="2"/>
  <c r="P248" i="2"/>
  <c r="P350" i="2"/>
  <c r="R350" i="2" s="1"/>
  <c r="P387" i="2"/>
  <c r="Q423" i="2"/>
  <c r="Q446" i="2"/>
  <c r="P482" i="2"/>
  <c r="R482" i="2" s="1"/>
  <c r="P487" i="2"/>
  <c r="P492" i="2"/>
  <c r="Q495" i="2"/>
  <c r="Q500" i="2"/>
  <c r="Q508" i="2"/>
  <c r="Q519" i="2"/>
  <c r="Q525" i="2"/>
  <c r="Q539" i="2"/>
  <c r="Q542" i="2"/>
  <c r="P548" i="2"/>
  <c r="P551" i="2"/>
  <c r="R551" i="2" s="1"/>
  <c r="Q554" i="2"/>
  <c r="Q562" i="2"/>
  <c r="P568" i="2"/>
  <c r="P576" i="2"/>
  <c r="P587" i="2"/>
  <c r="P593" i="2"/>
  <c r="Q596" i="2"/>
  <c r="Q599" i="2"/>
  <c r="Q248" i="2"/>
  <c r="P303" i="2"/>
  <c r="Q337" i="2"/>
  <c r="P365" i="2"/>
  <c r="Q387" i="2"/>
  <c r="P398" i="2"/>
  <c r="Q418" i="2"/>
  <c r="P432" i="2"/>
  <c r="Q443" i="2"/>
  <c r="P448" i="2"/>
  <c r="Q460" i="2"/>
  <c r="P479" i="2"/>
  <c r="P489" i="2"/>
  <c r="Q497" i="2"/>
  <c r="P502" i="2"/>
  <c r="Q505" i="2"/>
  <c r="Q513" i="2"/>
  <c r="P527" i="2"/>
  <c r="Q533" i="2"/>
  <c r="P556" i="2"/>
  <c r="Q559" i="2"/>
  <c r="P581" i="2"/>
  <c r="Q584" i="2"/>
  <c r="Q593" i="2"/>
  <c r="P605" i="2"/>
  <c r="P608" i="2"/>
  <c r="Q611" i="2"/>
  <c r="P617" i="2"/>
  <c r="P280" i="2"/>
  <c r="P328" i="2"/>
  <c r="P339" i="2"/>
  <c r="Q356" i="2"/>
  <c r="Q365" i="2"/>
  <c r="Q389" i="2"/>
  <c r="Q411" i="2"/>
  <c r="P420" i="2"/>
  <c r="R420" i="2" s="1"/>
  <c r="Q436" i="2"/>
  <c r="Q448" i="2"/>
  <c r="Q469" i="2"/>
  <c r="Q499" i="2"/>
  <c r="P507" i="2"/>
  <c r="Q518" i="2"/>
  <c r="P524" i="2"/>
  <c r="Q527" i="2"/>
  <c r="Q547" i="2"/>
  <c r="Q567" i="2"/>
  <c r="P573" i="2"/>
  <c r="P578" i="2"/>
  <c r="P586" i="2"/>
  <c r="P595" i="2"/>
  <c r="P598" i="2"/>
  <c r="P601" i="2"/>
  <c r="Q608" i="2"/>
  <c r="Q617" i="2"/>
  <c r="P620" i="2"/>
  <c r="Q623" i="2"/>
  <c r="P626" i="2"/>
  <c r="Q633" i="2"/>
  <c r="P636" i="2"/>
  <c r="P649" i="2"/>
  <c r="Q653" i="2"/>
  <c r="P659" i="2"/>
  <c r="Q663" i="2"/>
  <c r="P667" i="2"/>
  <c r="Q672" i="2"/>
  <c r="P677" i="2"/>
  <c r="Q678" i="2"/>
  <c r="Q683" i="2"/>
  <c r="P687" i="2"/>
  <c r="Q688" i="2"/>
  <c r="P692" i="2"/>
  <c r="P697" i="2"/>
  <c r="Q698" i="2"/>
  <c r="P702" i="2"/>
  <c r="P707" i="2"/>
  <c r="P712" i="2"/>
  <c r="Q717" i="2"/>
  <c r="P722" i="2"/>
  <c r="Q727" i="2"/>
  <c r="Q732" i="2"/>
  <c r="Q737" i="2"/>
  <c r="P741" i="2"/>
  <c r="Q742" i="2"/>
  <c r="Q747" i="2"/>
  <c r="P751" i="2"/>
  <c r="Q752" i="2"/>
  <c r="P756" i="2"/>
  <c r="P761" i="2"/>
  <c r="Q762" i="2"/>
  <c r="P766" i="2"/>
  <c r="P771" i="2"/>
  <c r="P776" i="2"/>
  <c r="Q781" i="2"/>
  <c r="P786" i="2"/>
  <c r="Q791" i="2"/>
  <c r="Q796" i="2"/>
  <c r="Q801" i="2"/>
  <c r="P805" i="2"/>
  <c r="Q806" i="2"/>
  <c r="Q811" i="2"/>
  <c r="P815" i="2"/>
  <c r="Q816" i="2"/>
  <c r="P820" i="2"/>
  <c r="P825" i="2"/>
  <c r="Q826" i="2"/>
  <c r="P830" i="2"/>
  <c r="P835" i="2"/>
  <c r="P840" i="2"/>
  <c r="Q845" i="2"/>
  <c r="Q225" i="2"/>
  <c r="P313" i="2"/>
  <c r="P358" i="2"/>
  <c r="P393" i="2"/>
  <c r="Q404" i="2"/>
  <c r="P422" i="2"/>
  <c r="P440" i="2"/>
  <c r="P445" i="2"/>
  <c r="R445" i="2" s="1"/>
  <c r="Q455" i="2"/>
  <c r="Q476" i="2"/>
  <c r="Q486" i="2"/>
  <c r="Q507" i="2"/>
  <c r="Q510" i="2"/>
  <c r="Q524" i="2"/>
  <c r="P532" i="2"/>
  <c r="P538" i="2"/>
  <c r="P544" i="2"/>
  <c r="P553" i="2"/>
  <c r="P561" i="2"/>
  <c r="Q564" i="2"/>
  <c r="Q578" i="2"/>
  <c r="P583" i="2"/>
  <c r="Q586" i="2"/>
  <c r="Q592" i="2"/>
  <c r="Q598" i="2"/>
  <c r="Q601" i="2"/>
  <c r="P607" i="2"/>
  <c r="P639" i="2"/>
  <c r="P642" i="2"/>
  <c r="P645" i="2"/>
  <c r="P652" i="2"/>
  <c r="P655" i="2"/>
  <c r="Q659" i="2"/>
  <c r="Q667" i="2"/>
  <c r="P671" i="2"/>
  <c r="Q677" i="2"/>
  <c r="P682" i="2"/>
  <c r="Q687" i="2"/>
  <c r="Q692" i="2"/>
  <c r="Q697" i="2"/>
  <c r="P701" i="2"/>
  <c r="Q702" i="2"/>
  <c r="Q707" i="2"/>
  <c r="P711" i="2"/>
  <c r="Q712" i="2"/>
  <c r="P716" i="2"/>
  <c r="P721" i="2"/>
  <c r="Q722" i="2"/>
  <c r="P726" i="2"/>
  <c r="P731" i="2"/>
  <c r="P736" i="2"/>
  <c r="Q741" i="2"/>
  <c r="P746" i="2"/>
  <c r="Q751" i="2"/>
  <c r="Q756" i="2"/>
  <c r="Q761" i="2"/>
  <c r="P765" i="2"/>
  <c r="Q766" i="2"/>
  <c r="Q771" i="2"/>
  <c r="P775" i="2"/>
  <c r="Q776" i="2"/>
  <c r="P780" i="2"/>
  <c r="P785" i="2"/>
  <c r="Q786" i="2"/>
  <c r="P790" i="2"/>
  <c r="P795" i="2"/>
  <c r="P800" i="2"/>
  <c r="Q805" i="2"/>
  <c r="P810" i="2"/>
  <c r="Q815" i="2"/>
  <c r="Q820" i="2"/>
  <c r="Q825" i="2"/>
  <c r="P829" i="2"/>
  <c r="Q830" i="2"/>
  <c r="Q313" i="2"/>
  <c r="P373" i="2"/>
  <c r="Q397" i="2"/>
  <c r="P415" i="2"/>
  <c r="R415" i="2" s="1"/>
  <c r="Q442" i="2"/>
  <c r="P457" i="2"/>
  <c r="R457" i="2" s="1"/>
  <c r="P464" i="2"/>
  <c r="P504" i="2"/>
  <c r="P512" i="2"/>
  <c r="P523" i="2"/>
  <c r="P529" i="2"/>
  <c r="Q532" i="2"/>
  <c r="Q544" i="2"/>
  <c r="P558" i="2"/>
  <c r="Q572" i="2"/>
  <c r="Q583" i="2"/>
  <c r="Q589" i="2"/>
  <c r="Q604" i="2"/>
  <c r="Q607" i="2"/>
  <c r="P610" i="2"/>
  <c r="P613" i="2"/>
  <c r="Q616" i="2"/>
  <c r="R616" i="2" s="1"/>
  <c r="P622" i="2"/>
  <c r="Q625" i="2"/>
  <c r="P632" i="2"/>
  <c r="P635" i="2"/>
  <c r="Q642" i="2"/>
  <c r="Q645" i="2"/>
  <c r="Q652" i="2"/>
  <c r="Q655" i="2"/>
  <c r="P662" i="2"/>
  <c r="P666" i="2"/>
  <c r="Q671" i="2"/>
  <c r="R671" i="2" s="1"/>
  <c r="P676" i="2"/>
  <c r="P681" i="2"/>
  <c r="Q682" i="2"/>
  <c r="P686" i="2"/>
  <c r="P691" i="2"/>
  <c r="P696" i="2"/>
  <c r="Q701" i="2"/>
  <c r="P706" i="2"/>
  <c r="Q711" i="2"/>
  <c r="Q716" i="2"/>
  <c r="Q721" i="2"/>
  <c r="P725" i="2"/>
  <c r="Q726" i="2"/>
  <c r="Q731" i="2"/>
  <c r="P735" i="2"/>
  <c r="Q736" i="2"/>
  <c r="P740" i="2"/>
  <c r="P745" i="2"/>
  <c r="Q746" i="2"/>
  <c r="P750" i="2"/>
  <c r="P755" i="2"/>
  <c r="P760" i="2"/>
  <c r="Q765" i="2"/>
  <c r="P770" i="2"/>
  <c r="Q775" i="2"/>
  <c r="Q780" i="2"/>
  <c r="Q785" i="2"/>
  <c r="P789" i="2"/>
  <c r="Q790" i="2"/>
  <c r="Q795" i="2"/>
  <c r="P799" i="2"/>
  <c r="Q800" i="2"/>
  <c r="P804" i="2"/>
  <c r="P809" i="2"/>
  <c r="Q810" i="2"/>
  <c r="P814" i="2"/>
  <c r="P287" i="2"/>
  <c r="Q331" i="2"/>
  <c r="Q342" i="2"/>
  <c r="Q368" i="2"/>
  <c r="Q383" i="2"/>
  <c r="Q412" i="2"/>
  <c r="P451" i="2"/>
  <c r="R451" i="2" s="1"/>
  <c r="P463" i="2"/>
  <c r="R463" i="2" s="1"/>
  <c r="P470" i="2"/>
  <c r="P480" i="2"/>
  <c r="Q490" i="2"/>
  <c r="P495" i="2"/>
  <c r="R495" i="2" s="1"/>
  <c r="P500" i="2"/>
  <c r="R500" i="2" s="1"/>
  <c r="Q514" i="2"/>
  <c r="P519" i="2"/>
  <c r="R519" i="2" s="1"/>
  <c r="Q522" i="2"/>
  <c r="Q528" i="2"/>
  <c r="Q534" i="2"/>
  <c r="P542" i="2"/>
  <c r="Q549" i="2"/>
  <c r="Q557" i="2"/>
  <c r="Q571" i="2"/>
  <c r="Q574" i="2"/>
  <c r="Q588" i="2"/>
  <c r="P596" i="2"/>
  <c r="P612" i="2"/>
  <c r="Q615" i="2"/>
  <c r="P618" i="2"/>
  <c r="Q621" i="2"/>
  <c r="P624" i="2"/>
  <c r="P627" i="2"/>
  <c r="Q647" i="2"/>
  <c r="P650" i="2"/>
  <c r="P657" i="2"/>
  <c r="Q661" i="2"/>
  <c r="P664" i="2"/>
  <c r="P669" i="2"/>
  <c r="Q674" i="2"/>
  <c r="P679" i="2"/>
  <c r="Q680" i="2"/>
  <c r="P684" i="2"/>
  <c r="P689" i="2"/>
  <c r="Q690" i="2"/>
  <c r="P694" i="2"/>
  <c r="P699" i="2"/>
  <c r="P704" i="2"/>
  <c r="Q709" i="2"/>
  <c r="P714" i="2"/>
  <c r="Q719" i="2"/>
  <c r="Q724" i="2"/>
  <c r="Q729" i="2"/>
  <c r="P733" i="2"/>
  <c r="Q734" i="2"/>
  <c r="Q739" i="2"/>
  <c r="P743" i="2"/>
  <c r="Q744" i="2"/>
  <c r="P748" i="2"/>
  <c r="P753" i="2"/>
  <c r="Q754" i="2"/>
  <c r="P758" i="2"/>
  <c r="P763" i="2"/>
  <c r="P768" i="2"/>
  <c r="Q773" i="2"/>
  <c r="P778" i="2"/>
  <c r="Q783" i="2"/>
  <c r="Q788" i="2"/>
  <c r="Q793" i="2"/>
  <c r="P797" i="2"/>
  <c r="Q798" i="2"/>
  <c r="Q803" i="2"/>
  <c r="P807" i="2"/>
  <c r="Q808" i="2"/>
  <c r="P812" i="2"/>
  <c r="P817" i="2"/>
  <c r="Q818" i="2"/>
  <c r="P822" i="2"/>
  <c r="P827" i="2"/>
  <c r="P401" i="2"/>
  <c r="P454" i="2"/>
  <c r="P475" i="2"/>
  <c r="P517" i="2"/>
  <c r="R517" i="2" s="1"/>
  <c r="Q537" i="2"/>
  <c r="P546" i="2"/>
  <c r="P557" i="2"/>
  <c r="Q632" i="2"/>
  <c r="Q664" i="2"/>
  <c r="Q670" i="2"/>
  <c r="Q676" i="2"/>
  <c r="Q684" i="2"/>
  <c r="R684" i="2" s="1"/>
  <c r="P695" i="2"/>
  <c r="P703" i="2"/>
  <c r="P709" i="2"/>
  <c r="P715" i="2"/>
  <c r="Q718" i="2"/>
  <c r="P724" i="2"/>
  <c r="P730" i="2"/>
  <c r="P744" i="2"/>
  <c r="P752" i="2"/>
  <c r="R752" i="2" s="1"/>
  <c r="Q755" i="2"/>
  <c r="Q763" i="2"/>
  <c r="Q769" i="2"/>
  <c r="Q784" i="2"/>
  <c r="P792" i="2"/>
  <c r="P801" i="2"/>
  <c r="Q804" i="2"/>
  <c r="Q812" i="2"/>
  <c r="Q824" i="2"/>
  <c r="P833" i="2"/>
  <c r="Q834" i="2"/>
  <c r="P837" i="2"/>
  <c r="Q838" i="2"/>
  <c r="Q842" i="2"/>
  <c r="Q846" i="2"/>
  <c r="Q851" i="2"/>
  <c r="P855" i="2"/>
  <c r="Q856" i="2"/>
  <c r="P860" i="2"/>
  <c r="P865" i="2"/>
  <c r="Q866" i="2"/>
  <c r="P870" i="2"/>
  <c r="P875" i="2"/>
  <c r="P880" i="2"/>
  <c r="Q885" i="2"/>
  <c r="P890" i="2"/>
  <c r="Q895" i="2"/>
  <c r="Q900" i="2"/>
  <c r="Q905" i="2"/>
  <c r="P909" i="2"/>
  <c r="Q910" i="2"/>
  <c r="Q915" i="2"/>
  <c r="P919" i="2"/>
  <c r="Q920" i="2"/>
  <c r="P924" i="2"/>
  <c r="P929" i="2"/>
  <c r="Q930" i="2"/>
  <c r="P934" i="2"/>
  <c r="P939" i="2"/>
  <c r="P944" i="2"/>
  <c r="Q949" i="2"/>
  <c r="P954" i="2"/>
  <c r="Q959" i="2"/>
  <c r="Q964" i="2"/>
  <c r="Q969" i="2"/>
  <c r="P973" i="2"/>
  <c r="Q974" i="2"/>
  <c r="Q979" i="2"/>
  <c r="P983" i="2"/>
  <c r="Q984" i="2"/>
  <c r="P988" i="2"/>
  <c r="P993" i="2"/>
  <c r="Q483" i="2"/>
  <c r="P563" i="2"/>
  <c r="P602" i="2"/>
  <c r="Q613" i="2"/>
  <c r="Q622" i="2"/>
  <c r="P644" i="2"/>
  <c r="R644" i="2" s="1"/>
  <c r="P672" i="2"/>
  <c r="P678" i="2"/>
  <c r="Q681" i="2"/>
  <c r="Q689" i="2"/>
  <c r="Q695" i="2"/>
  <c r="P700" i="2"/>
  <c r="Q703" i="2"/>
  <c r="Q706" i="2"/>
  <c r="Q715" i="2"/>
  <c r="Q730" i="2"/>
  <c r="P738" i="2"/>
  <c r="P749" i="2"/>
  <c r="P757" i="2"/>
  <c r="P777" i="2"/>
  <c r="P783" i="2"/>
  <c r="Q789" i="2"/>
  <c r="Q792" i="2"/>
  <c r="P798" i="2"/>
  <c r="P806" i="2"/>
  <c r="Q809" i="2"/>
  <c r="Q817" i="2"/>
  <c r="P823" i="2"/>
  <c r="Q833" i="2"/>
  <c r="Q837" i="2"/>
  <c r="P841" i="2"/>
  <c r="P845" i="2"/>
  <c r="P850" i="2"/>
  <c r="Q855" i="2"/>
  <c r="Q860" i="2"/>
  <c r="Q865" i="2"/>
  <c r="P869" i="2"/>
  <c r="Q870" i="2"/>
  <c r="Q875" i="2"/>
  <c r="P879" i="2"/>
  <c r="Q880" i="2"/>
  <c r="P884" i="2"/>
  <c r="P889" i="2"/>
  <c r="Q890" i="2"/>
  <c r="P894" i="2"/>
  <c r="P899" i="2"/>
  <c r="P904" i="2"/>
  <c r="Q909" i="2"/>
  <c r="P914" i="2"/>
  <c r="Q919" i="2"/>
  <c r="Q924" i="2"/>
  <c r="Q929" i="2"/>
  <c r="P933" i="2"/>
  <c r="Q934" i="2"/>
  <c r="Q939" i="2"/>
  <c r="P943" i="2"/>
  <c r="Q944" i="2"/>
  <c r="P948" i="2"/>
  <c r="P953" i="2"/>
  <c r="Q954" i="2"/>
  <c r="P958" i="2"/>
  <c r="P963" i="2"/>
  <c r="P968" i="2"/>
  <c r="Q973" i="2"/>
  <c r="P978" i="2"/>
  <c r="Q983" i="2"/>
  <c r="Q988" i="2"/>
  <c r="Q993" i="2"/>
  <c r="P466" i="2"/>
  <c r="R466" i="2" s="1"/>
  <c r="P534" i="2"/>
  <c r="P543" i="2"/>
  <c r="P552" i="2"/>
  <c r="Q563" i="2"/>
  <c r="P591" i="2"/>
  <c r="P615" i="2"/>
  <c r="P641" i="2"/>
  <c r="P646" i="2"/>
  <c r="P656" i="2"/>
  <c r="Q669" i="2"/>
  <c r="P675" i="2"/>
  <c r="Q700" i="2"/>
  <c r="P708" i="2"/>
  <c r="P717" i="2"/>
  <c r="P723" i="2"/>
  <c r="P729" i="2"/>
  <c r="R729" i="2" s="1"/>
  <c r="P732" i="2"/>
  <c r="Q735" i="2"/>
  <c r="Q738" i="2"/>
  <c r="Q743" i="2"/>
  <c r="Q749" i="2"/>
  <c r="Q757" i="2"/>
  <c r="Q760" i="2"/>
  <c r="Q768" i="2"/>
  <c r="P774" i="2"/>
  <c r="Q777" i="2"/>
  <c r="Q823" i="2"/>
  <c r="P826" i="2"/>
  <c r="Q829" i="2"/>
  <c r="P832" i="2"/>
  <c r="P836" i="2"/>
  <c r="Q841" i="2"/>
  <c r="P849" i="2"/>
  <c r="Q850" i="2"/>
  <c r="P854" i="2"/>
  <c r="P859" i="2"/>
  <c r="P864" i="2"/>
  <c r="Q869" i="2"/>
  <c r="P874" i="2"/>
  <c r="Q879" i="2"/>
  <c r="Q884" i="2"/>
  <c r="Q889" i="2"/>
  <c r="P893" i="2"/>
  <c r="Q894" i="2"/>
  <c r="Q899" i="2"/>
  <c r="P903" i="2"/>
  <c r="Q904" i="2"/>
  <c r="P908" i="2"/>
  <c r="P913" i="2"/>
  <c r="Q914" i="2"/>
  <c r="P918" i="2"/>
  <c r="P923" i="2"/>
  <c r="P928" i="2"/>
  <c r="Q933" i="2"/>
  <c r="P938" i="2"/>
  <c r="Q943" i="2"/>
  <c r="Q948" i="2"/>
  <c r="Q953" i="2"/>
  <c r="P957" i="2"/>
  <c r="Q958" i="2"/>
  <c r="Q963" i="2"/>
  <c r="P967" i="2"/>
  <c r="Q968" i="2"/>
  <c r="P972" i="2"/>
  <c r="P977" i="2"/>
  <c r="Q978" i="2"/>
  <c r="P982" i="2"/>
  <c r="P987" i="2"/>
  <c r="P493" i="2"/>
  <c r="P514" i="2"/>
  <c r="Q552" i="2"/>
  <c r="Q591" i="2"/>
  <c r="P631" i="2"/>
  <c r="Q641" i="2"/>
  <c r="P651" i="2"/>
  <c r="Q666" i="2"/>
  <c r="Q675" i="2"/>
  <c r="P683" i="2"/>
  <c r="Q686" i="2"/>
  <c r="Q694" i="2"/>
  <c r="P705" i="2"/>
  <c r="Q708" i="2"/>
  <c r="Q714" i="2"/>
  <c r="P720" i="2"/>
  <c r="Q723" i="2"/>
  <c r="P754" i="2"/>
  <c r="P762" i="2"/>
  <c r="Q774" i="2"/>
  <c r="P782" i="2"/>
  <c r="P791" i="2"/>
  <c r="Q797" i="2"/>
  <c r="P803" i="2"/>
  <c r="P811" i="2"/>
  <c r="R811" i="2" s="1"/>
  <c r="Q814" i="2"/>
  <c r="Q832" i="2"/>
  <c r="Q836" i="2"/>
  <c r="P844" i="2"/>
  <c r="Q849" i="2"/>
  <c r="P853" i="2"/>
  <c r="Q854" i="2"/>
  <c r="Q859" i="2"/>
  <c r="P863" i="2"/>
  <c r="Q864" i="2"/>
  <c r="P868" i="2"/>
  <c r="P873" i="2"/>
  <c r="Q874" i="2"/>
  <c r="P878" i="2"/>
  <c r="P883" i="2"/>
  <c r="P888" i="2"/>
  <c r="Q893" i="2"/>
  <c r="P898" i="2"/>
  <c r="Q903" i="2"/>
  <c r="Q908" i="2"/>
  <c r="Q913" i="2"/>
  <c r="P917" i="2"/>
  <c r="Q918" i="2"/>
  <c r="Q923" i="2"/>
  <c r="P927" i="2"/>
  <c r="Q928" i="2"/>
  <c r="P932" i="2"/>
  <c r="P937" i="2"/>
  <c r="Q938" i="2"/>
  <c r="P942" i="2"/>
  <c r="P947" i="2"/>
  <c r="P952" i="2"/>
  <c r="Q957" i="2"/>
  <c r="P962" i="2"/>
  <c r="Q967" i="2"/>
  <c r="Q493" i="2"/>
  <c r="Q529" i="2"/>
  <c r="Q569" i="2"/>
  <c r="Q582" i="2"/>
  <c r="Q597" i="2"/>
  <c r="Q606" i="2"/>
  <c r="Q628" i="2"/>
  <c r="Q638" i="2"/>
  <c r="Q658" i="2"/>
  <c r="P668" i="2"/>
  <c r="P674" i="2"/>
  <c r="R674" i="2" s="1"/>
  <c r="P680" i="2"/>
  <c r="P688" i="2"/>
  <c r="R688" i="2" s="1"/>
  <c r="Q691" i="2"/>
  <c r="Q699" i="2"/>
  <c r="Q705" i="2"/>
  <c r="Q720" i="2"/>
  <c r="P728" i="2"/>
  <c r="P737" i="2"/>
  <c r="Q740" i="2"/>
  <c r="P308" i="2"/>
  <c r="Q379" i="2"/>
  <c r="P452" i="2"/>
  <c r="P473" i="2"/>
  <c r="R473" i="2" s="1"/>
  <c r="P537" i="2"/>
  <c r="P566" i="2"/>
  <c r="R566" i="2" s="1"/>
  <c r="Q577" i="2"/>
  <c r="Q603" i="2"/>
  <c r="Q618" i="2"/>
  <c r="R618" i="2" s="1"/>
  <c r="Q627" i="2"/>
  <c r="Q637" i="2"/>
  <c r="P647" i="2"/>
  <c r="Q657" i="2"/>
  <c r="Q662" i="2"/>
  <c r="P670" i="2"/>
  <c r="Q673" i="2"/>
  <c r="P690" i="2"/>
  <c r="P698" i="2"/>
  <c r="R698" i="2" s="1"/>
  <c r="Q710" i="2"/>
  <c r="P718" i="2"/>
  <c r="P727" i="2"/>
  <c r="Q733" i="2"/>
  <c r="P739" i="2"/>
  <c r="R739" i="2" s="1"/>
  <c r="P747" i="2"/>
  <c r="P522" i="2"/>
  <c r="R522" i="2" s="1"/>
  <c r="P571" i="2"/>
  <c r="P630" i="2"/>
  <c r="P660" i="2"/>
  <c r="Q753" i="2"/>
  <c r="Q767" i="2"/>
  <c r="Q772" i="2"/>
  <c r="P779" i="2"/>
  <c r="P784" i="2"/>
  <c r="Q794" i="2"/>
  <c r="Q840" i="2"/>
  <c r="P851" i="2"/>
  <c r="Q868" i="2"/>
  <c r="Q876" i="2"/>
  <c r="Q882" i="2"/>
  <c r="Q888" i="2"/>
  <c r="Q896" i="2"/>
  <c r="P905" i="2"/>
  <c r="Q925" i="2"/>
  <c r="Q936" i="2"/>
  <c r="Q942" i="2"/>
  <c r="Q950" i="2"/>
  <c r="Q956" i="2"/>
  <c r="Q962" i="2"/>
  <c r="Q971" i="2"/>
  <c r="Q977" i="2"/>
  <c r="Q980" i="2"/>
  <c r="P989" i="2"/>
  <c r="Q426" i="2"/>
  <c r="Q503" i="2"/>
  <c r="Q630" i="2"/>
  <c r="Q660" i="2"/>
  <c r="P673" i="2"/>
  <c r="P764" i="2"/>
  <c r="P769" i="2"/>
  <c r="Q779" i="2"/>
  <c r="P793" i="2"/>
  <c r="P796" i="2"/>
  <c r="P808" i="2"/>
  <c r="Q827" i="2"/>
  <c r="P839" i="2"/>
  <c r="P842" i="2"/>
  <c r="P848" i="2"/>
  <c r="P856" i="2"/>
  <c r="P862" i="2"/>
  <c r="Q873" i="2"/>
  <c r="P881" i="2"/>
  <c r="P887" i="2"/>
  <c r="P902" i="2"/>
  <c r="P910" i="2"/>
  <c r="P916" i="2"/>
  <c r="P922" i="2"/>
  <c r="P930" i="2"/>
  <c r="P935" i="2"/>
  <c r="P941" i="2"/>
  <c r="Q947" i="2"/>
  <c r="P955" i="2"/>
  <c r="P961" i="2"/>
  <c r="P964" i="2"/>
  <c r="P970" i="2"/>
  <c r="P986" i="2"/>
  <c r="Q989" i="2"/>
  <c r="Q428" i="2"/>
  <c r="P509" i="2"/>
  <c r="R509" i="2" s="1"/>
  <c r="P603" i="2"/>
  <c r="Q748" i="2"/>
  <c r="Q764" i="2"/>
  <c r="P781" i="2"/>
  <c r="P819" i="2"/>
  <c r="Q822" i="2"/>
  <c r="P834" i="2"/>
  <c r="Q839" i="2"/>
  <c r="P847" i="2"/>
  <c r="Q848" i="2"/>
  <c r="Q862" i="2"/>
  <c r="P867" i="2"/>
  <c r="Q881" i="2"/>
  <c r="Q887" i="2"/>
  <c r="P895" i="2"/>
  <c r="P901" i="2"/>
  <c r="Q902" i="2"/>
  <c r="R902" i="2" s="1"/>
  <c r="Q916" i="2"/>
  <c r="P921" i="2"/>
  <c r="Q922" i="2"/>
  <c r="Q935" i="2"/>
  <c r="Q941" i="2"/>
  <c r="P949" i="2"/>
  <c r="Q955" i="2"/>
  <c r="Q961" i="2"/>
  <c r="Q970" i="2"/>
  <c r="P976" i="2"/>
  <c r="P979" i="2"/>
  <c r="P985" i="2"/>
  <c r="Q986" i="2"/>
  <c r="P353" i="2"/>
  <c r="P653" i="2"/>
  <c r="Q679" i="2"/>
  <c r="P713" i="2"/>
  <c r="Q750" i="2"/>
  <c r="P759" i="2"/>
  <c r="Q778" i="2"/>
  <c r="Q807" i="2"/>
  <c r="Q819" i="2"/>
  <c r="P824" i="2"/>
  <c r="Q847" i="2"/>
  <c r="Q853" i="2"/>
  <c r="P861" i="2"/>
  <c r="Q867" i="2"/>
  <c r="P872" i="2"/>
  <c r="P886" i="2"/>
  <c r="P892" i="2"/>
  <c r="Q901" i="2"/>
  <c r="P907" i="2"/>
  <c r="Q921" i="2"/>
  <c r="Q927" i="2"/>
  <c r="P940" i="2"/>
  <c r="P946" i="2"/>
  <c r="P960" i="2"/>
  <c r="P975" i="2"/>
  <c r="Q976" i="2"/>
  <c r="Q985" i="2"/>
  <c r="P992" i="2"/>
  <c r="Q635" i="2"/>
  <c r="P693" i="2"/>
  <c r="P734" i="2"/>
  <c r="Q770" i="2"/>
  <c r="P813" i="2"/>
  <c r="P843" i="2"/>
  <c r="Q858" i="2"/>
  <c r="P885" i="2"/>
  <c r="Q906" i="2"/>
  <c r="Q926" i="2"/>
  <c r="Q951" i="2"/>
  <c r="Q966" i="2"/>
  <c r="Q373" i="2"/>
  <c r="P490" i="2"/>
  <c r="Q640" i="2"/>
  <c r="Q668" i="2"/>
  <c r="P685" i="2"/>
  <c r="Q696" i="2"/>
  <c r="Q713" i="2"/>
  <c r="Q745" i="2"/>
  <c r="Q759" i="2"/>
  <c r="P788" i="2"/>
  <c r="P816" i="2"/>
  <c r="R816" i="2" s="1"/>
  <c r="P821" i="2"/>
  <c r="P831" i="2"/>
  <c r="P838" i="2"/>
  <c r="Q844" i="2"/>
  <c r="R844" i="2" s="1"/>
  <c r="Q861" i="2"/>
  <c r="Q872" i="2"/>
  <c r="Q878" i="2"/>
  <c r="Q886" i="2"/>
  <c r="Q892" i="2"/>
  <c r="Q898" i="2"/>
  <c r="Q907" i="2"/>
  <c r="P915" i="2"/>
  <c r="Q932" i="2"/>
  <c r="Q940" i="2"/>
  <c r="Q946" i="2"/>
  <c r="Q952" i="2"/>
  <c r="Q960" i="2"/>
  <c r="P969" i="2"/>
  <c r="Q975" i="2"/>
  <c r="Q982" i="2"/>
  <c r="P991" i="2"/>
  <c r="Q992" i="2"/>
  <c r="Q650" i="2"/>
  <c r="P665" i="2"/>
  <c r="P710" i="2"/>
  <c r="Q758" i="2"/>
  <c r="Q802" i="2"/>
  <c r="P828" i="2"/>
  <c r="P857" i="2"/>
  <c r="Q871" i="2"/>
  <c r="Q897" i="2"/>
  <c r="Q912" i="2"/>
  <c r="P931" i="2"/>
  <c r="P959" i="2"/>
  <c r="P974" i="2"/>
  <c r="P990" i="2"/>
  <c r="P531" i="2"/>
  <c r="R531" i="2" s="1"/>
  <c r="P588" i="2"/>
  <c r="Q648" i="2"/>
  <c r="R648" i="2" s="1"/>
  <c r="Q685" i="2"/>
  <c r="Q704" i="2"/>
  <c r="P719" i="2"/>
  <c r="Q728" i="2"/>
  <c r="P773" i="2"/>
  <c r="P802" i="2"/>
  <c r="P818" i="2"/>
  <c r="Q821" i="2"/>
  <c r="Q831" i="2"/>
  <c r="P846" i="2"/>
  <c r="P852" i="2"/>
  <c r="P858" i="2"/>
  <c r="P866" i="2"/>
  <c r="P871" i="2"/>
  <c r="P877" i="2"/>
  <c r="Q883" i="2"/>
  <c r="P891" i="2"/>
  <c r="P897" i="2"/>
  <c r="P900" i="2"/>
  <c r="P906" i="2"/>
  <c r="P912" i="2"/>
  <c r="P920" i="2"/>
  <c r="P926" i="2"/>
  <c r="Q937" i="2"/>
  <c r="P945" i="2"/>
  <c r="P951" i="2"/>
  <c r="P966" i="2"/>
  <c r="Q972" i="2"/>
  <c r="R972" i="2" s="1"/>
  <c r="P981" i="2"/>
  <c r="P984" i="2"/>
  <c r="Q991" i="2"/>
  <c r="P787" i="2"/>
  <c r="Q852" i="2"/>
  <c r="Q877" i="2"/>
  <c r="Q891" i="2"/>
  <c r="P911" i="2"/>
  <c r="Q945" i="2"/>
  <c r="P965" i="2"/>
  <c r="Q981" i="2"/>
  <c r="P461" i="2"/>
  <c r="R461" i="2" s="1"/>
  <c r="Q520" i="2"/>
  <c r="P549" i="2"/>
  <c r="P637" i="2"/>
  <c r="R637" i="2" s="1"/>
  <c r="Q665" i="2"/>
  <c r="Q693" i="2"/>
  <c r="Q725" i="2"/>
  <c r="P742" i="2"/>
  <c r="P767" i="2"/>
  <c r="P772" i="2"/>
  <c r="Q782" i="2"/>
  <c r="Q787" i="2"/>
  <c r="P794" i="2"/>
  <c r="Q799" i="2"/>
  <c r="Q813" i="2"/>
  <c r="Q828" i="2"/>
  <c r="Q835" i="2"/>
  <c r="Q843" i="2"/>
  <c r="Q857" i="2"/>
  <c r="Q863" i="2"/>
  <c r="P876" i="2"/>
  <c r="P882" i="2"/>
  <c r="P896" i="2"/>
  <c r="Q911" i="2"/>
  <c r="Q917" i="2"/>
  <c r="P925" i="2"/>
  <c r="Q931" i="2"/>
  <c r="P936" i="2"/>
  <c r="P950" i="2"/>
  <c r="P956" i="2"/>
  <c r="Q965" i="2"/>
  <c r="P971" i="2"/>
  <c r="P980" i="2"/>
  <c r="Q987" i="2"/>
  <c r="Q990" i="2"/>
  <c r="R588" i="2" l="1"/>
  <c r="R670" i="2"/>
  <c r="R678" i="2"/>
  <c r="R780" i="2"/>
  <c r="R716" i="2"/>
  <c r="R595" i="2"/>
  <c r="R403" i="2"/>
  <c r="R326" i="2"/>
  <c r="R352" i="2"/>
  <c r="R265" i="2"/>
  <c r="R969" i="2"/>
  <c r="R170" i="2"/>
  <c r="R905" i="2"/>
  <c r="R106" i="2"/>
  <c r="R229" i="2"/>
  <c r="R656" i="2"/>
  <c r="R297" i="2"/>
  <c r="R794" i="2"/>
  <c r="R906" i="2"/>
  <c r="R979" i="2"/>
  <c r="R851" i="2"/>
  <c r="R836" i="2"/>
  <c r="R542" i="2"/>
  <c r="R620" i="2"/>
  <c r="R339" i="2"/>
  <c r="R250" i="2"/>
  <c r="R790" i="2"/>
  <c r="R726" i="2"/>
  <c r="R558" i="2"/>
  <c r="R587" i="2"/>
  <c r="R523" i="2"/>
  <c r="R605" i="2"/>
  <c r="R327" i="2"/>
  <c r="R520" i="2"/>
  <c r="R640" i="2"/>
  <c r="R308" i="2"/>
  <c r="R440" i="2"/>
  <c r="R317" i="2"/>
  <c r="R51" i="2"/>
  <c r="R19" i="2"/>
  <c r="R200" i="2"/>
  <c r="R168" i="2"/>
  <c r="R136" i="2"/>
  <c r="R104" i="2"/>
  <c r="R72" i="2"/>
  <c r="R40" i="2"/>
  <c r="R236" i="2"/>
  <c r="R543" i="2"/>
  <c r="R866" i="2"/>
  <c r="R773" i="2"/>
  <c r="R930" i="2"/>
  <c r="R631" i="2"/>
  <c r="R561" i="2"/>
  <c r="R358" i="2"/>
  <c r="R179" i="2"/>
  <c r="R377" i="2"/>
  <c r="R218" i="2"/>
  <c r="R122" i="2"/>
  <c r="R90" i="2"/>
  <c r="R58" i="2"/>
  <c r="R26" i="2"/>
  <c r="R573" i="2"/>
  <c r="R294" i="2"/>
  <c r="R376" i="2"/>
  <c r="R437" i="2"/>
  <c r="R224" i="2"/>
  <c r="R192" i="2"/>
  <c r="R160" i="2"/>
  <c r="R128" i="2"/>
  <c r="R96" i="2"/>
  <c r="R64" i="2"/>
  <c r="R32" i="2"/>
  <c r="R632" i="2"/>
  <c r="R248" i="2"/>
  <c r="R579" i="2"/>
  <c r="R515" i="2"/>
  <c r="R555" i="2"/>
  <c r="R485" i="2"/>
  <c r="R346" i="2"/>
  <c r="R402" i="2"/>
  <c r="R472" i="2"/>
  <c r="R405" i="2"/>
  <c r="R366" i="2"/>
  <c r="R316" i="2"/>
  <c r="R221" i="2"/>
  <c r="R8" i="2"/>
  <c r="R911" i="2"/>
  <c r="R926" i="2"/>
  <c r="R759" i="2"/>
  <c r="R970" i="2"/>
  <c r="R856" i="2"/>
  <c r="R989" i="2"/>
  <c r="R660" i="2"/>
  <c r="R647" i="2"/>
  <c r="R774" i="2"/>
  <c r="R694" i="2"/>
  <c r="R646" i="2"/>
  <c r="R830" i="2"/>
  <c r="R766" i="2"/>
  <c r="R702" i="2"/>
  <c r="R502" i="2"/>
  <c r="R548" i="2"/>
  <c r="R382" i="2"/>
  <c r="R633" i="2"/>
  <c r="R374" i="2"/>
  <c r="R335" i="2"/>
  <c r="R363" i="2"/>
  <c r="R213" i="2"/>
  <c r="R162" i="2"/>
  <c r="R130" i="2"/>
  <c r="R181" i="2"/>
  <c r="R149" i="2"/>
  <c r="R117" i="2"/>
  <c r="R85" i="2"/>
  <c r="R53" i="2"/>
  <c r="R21" i="2"/>
  <c r="R750" i="2"/>
  <c r="R686" i="2"/>
  <c r="R612" i="2"/>
  <c r="R398" i="2"/>
  <c r="R245" i="2"/>
  <c r="R549" i="2"/>
  <c r="R814" i="2"/>
  <c r="R683" i="2"/>
  <c r="R489" i="2"/>
  <c r="R367" i="2"/>
  <c r="R474" i="2"/>
  <c r="R231" i="2"/>
  <c r="R197" i="2"/>
  <c r="R165" i="2"/>
  <c r="R133" i="2"/>
  <c r="R101" i="2"/>
  <c r="R69" i="2"/>
  <c r="R37" i="2"/>
  <c r="R747" i="2"/>
  <c r="R680" i="2"/>
  <c r="R277" i="2"/>
  <c r="R861" i="2"/>
  <c r="R630" i="2"/>
  <c r="R552" i="2"/>
  <c r="R938" i="2"/>
  <c r="R874" i="2"/>
  <c r="R641" i="2"/>
  <c r="R823" i="2"/>
  <c r="R777" i="2"/>
  <c r="R724" i="2"/>
  <c r="R487" i="2"/>
  <c r="R496" i="2"/>
  <c r="R525" i="2"/>
  <c r="R416" i="2"/>
  <c r="R307" i="2"/>
  <c r="R425" i="2"/>
  <c r="R372" i="2"/>
  <c r="R273" i="2"/>
  <c r="R390" i="2"/>
  <c r="R324" i="2"/>
  <c r="R449" i="2"/>
  <c r="R357" i="2"/>
  <c r="R263" i="2"/>
  <c r="R272" i="2"/>
  <c r="R240" i="2"/>
  <c r="R208" i="2"/>
  <c r="R176" i="2"/>
  <c r="R144" i="2"/>
  <c r="R112" i="2"/>
  <c r="R80" i="2"/>
  <c r="R48" i="2"/>
  <c r="R16" i="2"/>
  <c r="R10" i="2"/>
  <c r="R892" i="2"/>
  <c r="R885" i="2"/>
  <c r="R992" i="2"/>
  <c r="R571" i="2"/>
  <c r="R754" i="2"/>
  <c r="R514" i="2"/>
  <c r="R615" i="2"/>
  <c r="R953" i="2"/>
  <c r="R889" i="2"/>
  <c r="R939" i="2"/>
  <c r="R804" i="2"/>
  <c r="R744" i="2"/>
  <c r="R650" i="2"/>
  <c r="R596" i="2"/>
  <c r="R528" i="2"/>
  <c r="R287" i="2"/>
  <c r="R592" i="2"/>
  <c r="R538" i="2"/>
  <c r="R815" i="2"/>
  <c r="R751" i="2"/>
  <c r="R687" i="2"/>
  <c r="R608" i="2"/>
  <c r="R518" i="2"/>
  <c r="R488" i="2"/>
  <c r="R421" i="2"/>
  <c r="R408" i="2"/>
  <c r="R446" i="2"/>
  <c r="R399" i="2"/>
  <c r="R338" i="2"/>
  <c r="R477" i="2"/>
  <c r="R419" i="2"/>
  <c r="R271" i="2"/>
  <c r="R239" i="2"/>
  <c r="R603" i="2"/>
  <c r="R673" i="2"/>
  <c r="R784" i="2"/>
  <c r="R475" i="2"/>
  <c r="R649" i="2"/>
  <c r="R556" i="2"/>
  <c r="R362" i="2"/>
  <c r="R878" i="2"/>
  <c r="R490" i="2"/>
  <c r="R918" i="2"/>
  <c r="R854" i="2"/>
  <c r="R803" i="2"/>
  <c r="R454" i="2"/>
  <c r="R636" i="2"/>
  <c r="R818" i="2"/>
  <c r="R871" i="2"/>
  <c r="R791" i="2"/>
  <c r="R798" i="2"/>
  <c r="R639" i="2"/>
  <c r="R393" i="2"/>
  <c r="R568" i="2"/>
  <c r="R614" i="2"/>
  <c r="R270" i="2"/>
  <c r="R264" i="2"/>
  <c r="R409" i="2"/>
  <c r="R238" i="2"/>
  <c r="R371" i="2"/>
  <c r="R266" i="2"/>
  <c r="R206" i="2"/>
  <c r="R275" i="2"/>
  <c r="R211" i="2"/>
  <c r="R285" i="2"/>
  <c r="R29" i="2"/>
  <c r="R882" i="2"/>
  <c r="R981" i="2"/>
  <c r="R982" i="2"/>
  <c r="R942" i="2"/>
  <c r="R727" i="2"/>
  <c r="R709" i="2"/>
  <c r="R341" i="2"/>
  <c r="R216" i="2"/>
  <c r="R295" i="2"/>
  <c r="R974" i="2"/>
  <c r="R852" i="2"/>
  <c r="R945" i="2"/>
  <c r="R891" i="2"/>
  <c r="R665" i="2"/>
  <c r="R886" i="2"/>
  <c r="R907" i="2"/>
  <c r="R847" i="2"/>
  <c r="R955" i="2"/>
  <c r="R839" i="2"/>
  <c r="R690" i="2"/>
  <c r="R888" i="2"/>
  <c r="R493" i="2"/>
  <c r="R928" i="2"/>
  <c r="R864" i="2"/>
  <c r="R591" i="2"/>
  <c r="R563" i="2"/>
  <c r="R973" i="2"/>
  <c r="R909" i="2"/>
  <c r="R801" i="2"/>
  <c r="R730" i="2"/>
  <c r="R676" i="2"/>
  <c r="R714" i="2"/>
  <c r="R820" i="2"/>
  <c r="R785" i="2"/>
  <c r="R756" i="2"/>
  <c r="R721" i="2"/>
  <c r="R692" i="2"/>
  <c r="R532" i="2"/>
  <c r="R776" i="2"/>
  <c r="R712" i="2"/>
  <c r="R349" i="2"/>
  <c r="R441" i="2"/>
  <c r="R394" i="2"/>
  <c r="R333" i="2"/>
  <c r="R444" i="2"/>
  <c r="R916" i="2"/>
  <c r="R767" i="2"/>
  <c r="R787" i="2"/>
  <c r="R824" i="2"/>
  <c r="R887" i="2"/>
  <c r="R740" i="2"/>
  <c r="R958" i="2"/>
  <c r="R894" i="2"/>
  <c r="R826" i="2"/>
  <c r="R700" i="2"/>
  <c r="R978" i="2"/>
  <c r="R914" i="2"/>
  <c r="R850" i="2"/>
  <c r="R738" i="2"/>
  <c r="R832" i="2"/>
  <c r="R846" i="2"/>
  <c r="R925" i="2"/>
  <c r="R256" i="2"/>
  <c r="R715" i="2"/>
  <c r="R699" i="2"/>
  <c r="R669" i="2"/>
  <c r="R373" i="2"/>
  <c r="R504" i="2"/>
  <c r="R225" i="2"/>
  <c r="R318" i="2"/>
  <c r="R323" i="2"/>
  <c r="R434" i="2"/>
  <c r="R253" i="2"/>
  <c r="R157" i="2"/>
  <c r="R61" i="2"/>
  <c r="R199" i="2"/>
  <c r="R167" i="2"/>
  <c r="R135" i="2"/>
  <c r="R103" i="2"/>
  <c r="R71" i="2"/>
  <c r="R39" i="2"/>
  <c r="R255" i="2"/>
  <c r="R223" i="2"/>
  <c r="R191" i="2"/>
  <c r="R159" i="2"/>
  <c r="R127" i="2"/>
  <c r="R95" i="2"/>
  <c r="R63" i="2"/>
  <c r="R31" i="2"/>
  <c r="R915" i="2"/>
  <c r="R872" i="2"/>
  <c r="R819" i="2"/>
  <c r="R986" i="2"/>
  <c r="R793" i="2"/>
  <c r="R868" i="2"/>
  <c r="R537" i="2"/>
  <c r="R873" i="2"/>
  <c r="R977" i="2"/>
  <c r="R913" i="2"/>
  <c r="R849" i="2"/>
  <c r="R534" i="2"/>
  <c r="R954" i="2"/>
  <c r="R890" i="2"/>
  <c r="R557" i="2"/>
  <c r="R797" i="2"/>
  <c r="R733" i="2"/>
  <c r="R770" i="2"/>
  <c r="R607" i="2"/>
  <c r="R796" i="2"/>
  <c r="R432" i="2"/>
  <c r="R567" i="2"/>
  <c r="R533" i="2"/>
  <c r="R503" i="2"/>
  <c r="R336" i="2"/>
  <c r="R497" i="2"/>
  <c r="R337" i="2"/>
  <c r="R540" i="2"/>
  <c r="R283" i="2"/>
  <c r="R643" i="2"/>
  <c r="R610" i="2"/>
  <c r="R580" i="2"/>
  <c r="R516" i="2"/>
  <c r="R478" i="2"/>
  <c r="R389" i="2"/>
  <c r="R456" i="2"/>
  <c r="R471" i="2"/>
  <c r="R400" i="2"/>
  <c r="R361" i="2"/>
  <c r="R329" i="2"/>
  <c r="R491" i="2"/>
  <c r="R312" i="2"/>
  <c r="R296" i="2"/>
  <c r="R267" i="2"/>
  <c r="R235" i="2"/>
  <c r="R203" i="2"/>
  <c r="R171" i="2"/>
  <c r="R139" i="2"/>
  <c r="R107" i="2"/>
  <c r="R75" i="2"/>
  <c r="R43" i="2"/>
  <c r="R933" i="2"/>
  <c r="R869" i="2"/>
  <c r="R735" i="2"/>
  <c r="R662" i="2"/>
  <c r="R375" i="2"/>
  <c r="R429" i="2"/>
  <c r="R325" i="2"/>
  <c r="R274" i="2"/>
  <c r="R18" i="2"/>
  <c r="R184" i="2"/>
  <c r="R152" i="2"/>
  <c r="R120" i="2"/>
  <c r="R88" i="2"/>
  <c r="R56" i="2"/>
  <c r="R24" i="2"/>
  <c r="R910" i="2"/>
  <c r="R875" i="2"/>
  <c r="R755" i="2"/>
  <c r="R691" i="2"/>
  <c r="R582" i="2"/>
  <c r="R480" i="2"/>
  <c r="R658" i="2"/>
  <c r="R628" i="2"/>
  <c r="R530" i="2"/>
  <c r="R629" i="2"/>
  <c r="R506" i="2"/>
  <c r="R370" i="2"/>
  <c r="R486" i="2"/>
  <c r="R292" i="2"/>
  <c r="R207" i="2"/>
  <c r="R175" i="2"/>
  <c r="R143" i="2"/>
  <c r="R111" i="2"/>
  <c r="R4" i="2"/>
  <c r="R952" i="2"/>
  <c r="R47" i="2"/>
  <c r="R146" i="2"/>
  <c r="R781" i="2"/>
  <c r="R990" i="2"/>
  <c r="R782" i="2"/>
  <c r="R951" i="2"/>
  <c r="R897" i="2"/>
  <c r="R931" i="2"/>
  <c r="R821" i="2"/>
  <c r="R713" i="2"/>
  <c r="R748" i="2"/>
  <c r="R961" i="2"/>
  <c r="R842" i="2"/>
  <c r="R927" i="2"/>
  <c r="R863" i="2"/>
  <c r="R967" i="2"/>
  <c r="R903" i="2"/>
  <c r="R717" i="2"/>
  <c r="R988" i="2"/>
  <c r="R924" i="2"/>
  <c r="R860" i="2"/>
  <c r="R757" i="2"/>
  <c r="R944" i="2"/>
  <c r="R880" i="2"/>
  <c r="R812" i="2"/>
  <c r="R695" i="2"/>
  <c r="R817" i="2"/>
  <c r="R788" i="2"/>
  <c r="R753" i="2"/>
  <c r="R689" i="2"/>
  <c r="R657" i="2"/>
  <c r="R386" i="2"/>
  <c r="R843" i="2"/>
  <c r="R653" i="2"/>
  <c r="R901" i="2"/>
  <c r="R779" i="2"/>
  <c r="R947" i="2"/>
  <c r="R720" i="2"/>
  <c r="R987" i="2"/>
  <c r="R923" i="2"/>
  <c r="R859" i="2"/>
  <c r="R79" i="2"/>
  <c r="R971" i="2"/>
  <c r="R828" i="2"/>
  <c r="R877" i="2"/>
  <c r="R940" i="2"/>
  <c r="R813" i="2"/>
  <c r="R975" i="2"/>
  <c r="R749" i="2"/>
  <c r="R354" i="2"/>
  <c r="R424" i="2"/>
  <c r="R178" i="2"/>
  <c r="R883" i="2"/>
  <c r="R896" i="2"/>
  <c r="R965" i="2"/>
  <c r="R984" i="2"/>
  <c r="R920" i="2"/>
  <c r="R802" i="2"/>
  <c r="R857" i="2"/>
  <c r="R991" i="2"/>
  <c r="R932" i="2"/>
  <c r="R966" i="2"/>
  <c r="R960" i="2"/>
  <c r="R655" i="2"/>
  <c r="R912" i="2"/>
  <c r="R946" i="2"/>
  <c r="R985" i="2"/>
  <c r="R937" i="2"/>
  <c r="R908" i="2"/>
  <c r="R705" i="2"/>
  <c r="R948" i="2"/>
  <c r="R884" i="2"/>
  <c r="R963" i="2"/>
  <c r="R934" i="2"/>
  <c r="R899" i="2"/>
  <c r="R870" i="2"/>
  <c r="R827" i="2"/>
  <c r="R763" i="2"/>
  <c r="R734" i="2"/>
  <c r="R775" i="2"/>
  <c r="R711" i="2"/>
  <c r="R507" i="2"/>
  <c r="R554" i="2"/>
  <c r="R602" i="2"/>
  <c r="R539" i="2"/>
  <c r="R858" i="2"/>
  <c r="R867" i="2"/>
  <c r="R922" i="2"/>
  <c r="R783" i="2"/>
  <c r="R833" i="2"/>
  <c r="R368" i="2"/>
  <c r="R706" i="2"/>
  <c r="R800" i="2"/>
  <c r="R736" i="2"/>
  <c r="R825" i="2"/>
  <c r="R761" i="2"/>
  <c r="R732" i="2"/>
  <c r="R697" i="2"/>
  <c r="R626" i="2"/>
  <c r="R597" i="2"/>
  <c r="R452" i="2"/>
  <c r="R384" i="2"/>
  <c r="R280" i="2"/>
  <c r="R693" i="2"/>
  <c r="R936" i="2"/>
  <c r="R719" i="2"/>
  <c r="R959" i="2"/>
  <c r="R758" i="2"/>
  <c r="R831" i="2"/>
  <c r="R685" i="2"/>
  <c r="R635" i="2"/>
  <c r="R976" i="2"/>
  <c r="R921" i="2"/>
  <c r="R862" i="2"/>
  <c r="R764" i="2"/>
  <c r="R848" i="2"/>
  <c r="R769" i="2"/>
  <c r="R980" i="2"/>
  <c r="R710" i="2"/>
  <c r="R962" i="2"/>
  <c r="R898" i="2"/>
  <c r="R762" i="2"/>
  <c r="R723" i="2"/>
  <c r="R983" i="2"/>
  <c r="R919" i="2"/>
  <c r="R855" i="2"/>
  <c r="R703" i="2"/>
  <c r="R760" i="2"/>
  <c r="R696" i="2"/>
  <c r="R622" i="2"/>
  <c r="R829" i="2"/>
  <c r="R765" i="2"/>
  <c r="R701" i="2"/>
  <c r="R786" i="2"/>
  <c r="R722" i="2"/>
  <c r="R659" i="2"/>
  <c r="R581" i="2"/>
  <c r="R593" i="2"/>
  <c r="R621" i="2"/>
  <c r="R322" i="2"/>
  <c r="R589" i="2"/>
  <c r="R559" i="2"/>
  <c r="R379" i="2"/>
  <c r="R663" i="2"/>
  <c r="R599" i="2"/>
  <c r="R565" i="2"/>
  <c r="R535" i="2"/>
  <c r="R494" i="2"/>
  <c r="R634" i="2"/>
  <c r="R575" i="2"/>
  <c r="R541" i="2"/>
  <c r="R511" i="2"/>
  <c r="R483" i="2"/>
  <c r="R422" i="2"/>
  <c r="R388" i="2"/>
  <c r="R428" i="2"/>
  <c r="R342" i="2"/>
  <c r="R309" i="2"/>
  <c r="R462" i="2"/>
  <c r="R306" i="2"/>
  <c r="R186" i="2"/>
  <c r="R154" i="2"/>
  <c r="R278" i="2"/>
  <c r="R246" i="2"/>
  <c r="R214" i="2"/>
  <c r="R182" i="2"/>
  <c r="R150" i="2"/>
  <c r="R118" i="2"/>
  <c r="R86" i="2"/>
  <c r="R54" i="2"/>
  <c r="R22" i="2"/>
  <c r="R188" i="2"/>
  <c r="R156" i="2"/>
  <c r="R124" i="2"/>
  <c r="R92" i="2"/>
  <c r="R60" i="2"/>
  <c r="R28" i="2"/>
  <c r="R778" i="2"/>
  <c r="R789" i="2"/>
  <c r="R725" i="2"/>
  <c r="R613" i="2"/>
  <c r="R544" i="2"/>
  <c r="R652" i="2"/>
  <c r="R586" i="2"/>
  <c r="R840" i="2"/>
  <c r="R601" i="2"/>
  <c r="R617" i="2"/>
  <c r="R479" i="2"/>
  <c r="R365" i="2"/>
  <c r="R577" i="2"/>
  <c r="R513" i="2"/>
  <c r="R364" i="2"/>
  <c r="R304" i="2"/>
  <c r="R623" i="2"/>
  <c r="R340" i="2"/>
  <c r="R624" i="2"/>
  <c r="R450" i="2"/>
  <c r="R411" i="2"/>
  <c r="R412" i="2"/>
  <c r="R383" i="2"/>
  <c r="R279" i="2"/>
  <c r="R423" i="2"/>
  <c r="R481" i="2"/>
  <c r="R453" i="2"/>
  <c r="R381" i="2"/>
  <c r="R347" i="2"/>
  <c r="R319" i="2"/>
  <c r="R348" i="2"/>
  <c r="R289" i="2"/>
  <c r="R301" i="2"/>
  <c r="R257" i="2"/>
  <c r="R11" i="2"/>
  <c r="R281" i="2"/>
  <c r="R249" i="2"/>
  <c r="R217" i="2"/>
  <c r="R185" i="2"/>
  <c r="R153" i="2"/>
  <c r="R121" i="2"/>
  <c r="R89" i="2"/>
  <c r="R57" i="2"/>
  <c r="R25" i="2"/>
  <c r="R241" i="2"/>
  <c r="R209" i="2"/>
  <c r="R177" i="2"/>
  <c r="R145" i="2"/>
  <c r="R113" i="2"/>
  <c r="R81" i="2"/>
  <c r="R49" i="2"/>
  <c r="R17" i="2"/>
  <c r="R269" i="2"/>
  <c r="R237" i="2"/>
  <c r="R205" i="2"/>
  <c r="R173" i="2"/>
  <c r="R141" i="2"/>
  <c r="R109" i="2"/>
  <c r="R77" i="2"/>
  <c r="R45" i="2"/>
  <c r="R14" i="2"/>
  <c r="R183" i="2"/>
  <c r="R151" i="2"/>
  <c r="R119" i="2"/>
  <c r="R87" i="2"/>
  <c r="R55" i="2"/>
  <c r="R23" i="2"/>
  <c r="R353" i="2"/>
  <c r="R949" i="2"/>
  <c r="R895" i="2"/>
  <c r="R834" i="2"/>
  <c r="R941" i="2"/>
  <c r="R881" i="2"/>
  <c r="R808" i="2"/>
  <c r="R956" i="2"/>
  <c r="R772" i="2"/>
  <c r="R737" i="2"/>
  <c r="R917" i="2"/>
  <c r="R853" i="2"/>
  <c r="R651" i="2"/>
  <c r="R957" i="2"/>
  <c r="R893" i="2"/>
  <c r="R675" i="2"/>
  <c r="R943" i="2"/>
  <c r="R879" i="2"/>
  <c r="R845" i="2"/>
  <c r="R838" i="2"/>
  <c r="R792" i="2"/>
  <c r="R807" i="2"/>
  <c r="R743" i="2"/>
  <c r="R679" i="2"/>
  <c r="R627" i="2"/>
  <c r="R645" i="2"/>
  <c r="R583" i="2"/>
  <c r="R835" i="2"/>
  <c r="R806" i="2"/>
  <c r="R771" i="2"/>
  <c r="R742" i="2"/>
  <c r="R707" i="2"/>
  <c r="R598" i="2"/>
  <c r="R524" i="2"/>
  <c r="R460" i="2"/>
  <c r="R611" i="2"/>
  <c r="R547" i="2"/>
  <c r="R470" i="2"/>
  <c r="R298" i="2"/>
  <c r="R574" i="2"/>
  <c r="R510" i="2"/>
  <c r="R359" i="2"/>
  <c r="R550" i="2"/>
  <c r="R413" i="2"/>
  <c r="R332" i="2"/>
  <c r="R654" i="2"/>
  <c r="R590" i="2"/>
  <c r="R526" i="2"/>
  <c r="R447" i="2"/>
  <c r="R469" i="2"/>
  <c r="R378" i="2"/>
  <c r="R345" i="2"/>
  <c r="R222" i="2"/>
  <c r="R418" i="2"/>
  <c r="R291" i="2"/>
  <c r="R314" i="2"/>
  <c r="R259" i="2"/>
  <c r="R468" i="2"/>
  <c r="R344" i="2"/>
  <c r="R310" i="2"/>
  <c r="R293" i="2"/>
  <c r="R262" i="2"/>
  <c r="R230" i="2"/>
  <c r="R198" i="2"/>
  <c r="R166" i="2"/>
  <c r="R134" i="2"/>
  <c r="R102" i="2"/>
  <c r="R70" i="2"/>
  <c r="R38" i="2"/>
  <c r="R7" i="2"/>
  <c r="R204" i="2"/>
  <c r="R172" i="2"/>
  <c r="R140" i="2"/>
  <c r="R108" i="2"/>
  <c r="R76" i="2"/>
  <c r="R44" i="2"/>
  <c r="R13" i="2"/>
  <c r="R9" i="2"/>
  <c r="R233" i="2"/>
  <c r="R201" i="2"/>
  <c r="R169" i="2"/>
  <c r="R137" i="2"/>
  <c r="R105" i="2"/>
  <c r="R73" i="2"/>
  <c r="R41" i="2"/>
  <c r="R822" i="2"/>
  <c r="R935" i="2"/>
  <c r="R950" i="2"/>
  <c r="R876" i="2"/>
  <c r="R728" i="2"/>
  <c r="R668" i="2"/>
  <c r="R708" i="2"/>
  <c r="R968" i="2"/>
  <c r="R904" i="2"/>
  <c r="R841" i="2"/>
  <c r="R672" i="2"/>
  <c r="R993" i="2"/>
  <c r="R964" i="2"/>
  <c r="R929" i="2"/>
  <c r="R900" i="2"/>
  <c r="R865" i="2"/>
  <c r="R837" i="2"/>
  <c r="R718" i="2"/>
  <c r="R664" i="2"/>
  <c r="R401" i="2"/>
  <c r="R768" i="2"/>
  <c r="R704" i="2"/>
  <c r="R809" i="2"/>
  <c r="R745" i="2"/>
  <c r="R681" i="2"/>
  <c r="R529" i="2"/>
  <c r="R810" i="2"/>
  <c r="R746" i="2"/>
  <c r="R682" i="2"/>
  <c r="R642" i="2"/>
  <c r="R578" i="2"/>
  <c r="R805" i="2"/>
  <c r="R741" i="2"/>
  <c r="R677" i="2"/>
  <c r="R527" i="2"/>
  <c r="R448" i="2"/>
  <c r="R303" i="2"/>
  <c r="R562" i="2"/>
  <c r="R387" i="2"/>
  <c r="R606" i="2"/>
  <c r="R572" i="2"/>
  <c r="R508" i="2"/>
  <c r="R464" i="2"/>
  <c r="R355" i="2"/>
  <c r="R569" i="2"/>
  <c r="R505" i="2"/>
  <c r="R261" i="2"/>
  <c r="R545" i="2"/>
  <c r="R459" i="2"/>
  <c r="R619" i="2"/>
  <c r="R585" i="2"/>
  <c r="R521" i="2"/>
  <c r="R391" i="2"/>
  <c r="R321" i="2"/>
  <c r="R397" i="2"/>
  <c r="R498" i="2"/>
  <c r="R436" i="2"/>
  <c r="R407" i="2"/>
  <c r="R385" i="2"/>
  <c r="R356" i="2"/>
  <c r="R243" i="2"/>
  <c r="R476" i="2"/>
  <c r="R467" i="2"/>
  <c r="R439" i="2"/>
  <c r="R343" i="2"/>
  <c r="R305" i="2"/>
  <c r="R282" i="2"/>
  <c r="R234" i="2"/>
  <c r="R286" i="2"/>
  <c r="R202" i="2"/>
  <c r="R290" i="2"/>
  <c r="R258" i="2"/>
  <c r="R226" i="2"/>
  <c r="R194" i="2"/>
  <c r="R98" i="2"/>
  <c r="R66" i="2"/>
  <c r="R34" i="2"/>
  <c r="R260" i="2"/>
  <c r="R228" i="2"/>
  <c r="R196" i="2"/>
  <c r="R164" i="2"/>
  <c r="R132" i="2"/>
  <c r="R100" i="2"/>
  <c r="R68" i="2"/>
  <c r="R36" i="2"/>
  <c r="R5" i="2"/>
  <c r="R174" i="2"/>
  <c r="R142" i="2"/>
  <c r="R110" i="2"/>
  <c r="R78" i="2"/>
  <c r="R46" i="2"/>
  <c r="R638" i="2"/>
  <c r="R302" i="2"/>
  <c r="R438" i="2"/>
  <c r="R443" i="2"/>
  <c r="R189" i="2"/>
  <c r="R125" i="2"/>
  <c r="R93" i="2"/>
  <c r="R12" i="2"/>
  <c r="R138" i="2"/>
  <c r="R74" i="2"/>
  <c r="R42" i="2"/>
  <c r="R564" i="2"/>
  <c r="R604" i="2"/>
  <c r="R431" i="2"/>
  <c r="R433" i="2"/>
  <c r="R380" i="2"/>
  <c r="R351" i="2"/>
  <c r="R501" i="2"/>
  <c r="R458" i="2"/>
  <c r="R430" i="2"/>
  <c r="R334" i="2"/>
  <c r="R300" i="2"/>
  <c r="R227" i="2"/>
  <c r="R195" i="2"/>
  <c r="R163" i="2"/>
  <c r="R131" i="2"/>
  <c r="R99" i="2"/>
  <c r="R67" i="2"/>
  <c r="R35" i="2"/>
  <c r="R6" i="2"/>
  <c r="R799" i="2"/>
  <c r="R666" i="2"/>
  <c r="R795" i="2"/>
  <c r="R731" i="2"/>
  <c r="R667" i="2"/>
  <c r="R553" i="2"/>
  <c r="R313" i="2"/>
  <c r="R584" i="2"/>
  <c r="R492" i="2"/>
  <c r="R661" i="2"/>
  <c r="R625" i="2"/>
  <c r="R499" i="2"/>
  <c r="R442" i="2"/>
  <c r="R328" i="2"/>
  <c r="R594" i="2"/>
  <c r="R560" i="2"/>
  <c r="R600" i="2"/>
  <c r="R570" i="2"/>
  <c r="R536" i="2"/>
  <c r="R435" i="2"/>
  <c r="R609" i="2"/>
  <c r="R576" i="2"/>
  <c r="R546" i="2"/>
  <c r="R512" i="2"/>
  <c r="R427" i="2"/>
  <c r="R369" i="2"/>
  <c r="R284" i="2"/>
  <c r="R455" i="2"/>
  <c r="R426" i="2"/>
  <c r="R331" i="2"/>
  <c r="R404" i="2"/>
  <c r="R268" i="2"/>
  <c r="R299" i="2"/>
  <c r="R395" i="2"/>
  <c r="R330" i="2"/>
  <c r="R254" i="2"/>
  <c r="R315" i="2"/>
  <c r="R311" i="2"/>
  <c r="R276" i="2"/>
  <c r="R244" i="2"/>
  <c r="R212" i="2"/>
  <c r="R180" i="2"/>
  <c r="R148" i="2"/>
  <c r="R116" i="2"/>
  <c r="R84" i="2"/>
  <c r="R52" i="2"/>
  <c r="R20" i="2"/>
  <c r="R190" i="2"/>
  <c r="R158" i="2"/>
  <c r="R126" i="2"/>
  <c r="R94" i="2"/>
  <c r="R62" i="2"/>
  <c r="R30" i="2"/>
  <c r="R251" i="2"/>
  <c r="R219" i="2"/>
  <c r="R187" i="2"/>
  <c r="R155" i="2"/>
  <c r="R123" i="2"/>
  <c r="R91" i="2"/>
  <c r="R59" i="2"/>
  <c r="R27" i="2"/>
  <c r="V108" i="2" l="1"/>
  <c r="V21" i="2"/>
  <c r="V146" i="2"/>
  <c r="V194" i="2"/>
  <c r="V248" i="2"/>
  <c r="V191" i="2"/>
  <c r="V165" i="2"/>
  <c r="V369" i="2"/>
  <c r="V294" i="2"/>
  <c r="V300" i="2"/>
  <c r="V277" i="2"/>
  <c r="V359" i="2"/>
  <c r="V417" i="2"/>
  <c r="V332" i="2"/>
  <c r="V340" i="2"/>
  <c r="V354" i="2"/>
  <c r="V458" i="2"/>
  <c r="V587" i="2"/>
  <c r="V413" i="2"/>
  <c r="V435" i="2"/>
  <c r="V476" i="2"/>
  <c r="V514" i="2"/>
  <c r="V546" i="2"/>
  <c r="V320" i="2"/>
  <c r="V478" i="2"/>
  <c r="V595" i="2"/>
  <c r="V464" i="2"/>
  <c r="V508" i="2"/>
  <c r="V540" i="2"/>
  <c r="V572" i="2"/>
  <c r="V575" i="2"/>
  <c r="V272" i="2"/>
  <c r="V434" i="2"/>
  <c r="V468" i="2"/>
  <c r="V510" i="2"/>
  <c r="V636" i="2"/>
  <c r="V450" i="2"/>
  <c r="V482" i="2"/>
  <c r="V750" i="2"/>
  <c r="V814" i="2"/>
  <c r="V644" i="2"/>
  <c r="V391" i="2"/>
  <c r="V620" i="2"/>
  <c r="V626" i="2"/>
  <c r="V477" i="2"/>
  <c r="V622" i="2"/>
  <c r="V628" i="2"/>
  <c r="V634" i="2"/>
  <c r="V700" i="2"/>
  <c r="V663" i="2"/>
  <c r="V674" i="2"/>
  <c r="V736" i="2"/>
  <c r="V741" i="2"/>
  <c r="V621" i="2"/>
  <c r="V677" i="2"/>
  <c r="V764" i="2"/>
  <c r="V839" i="2"/>
  <c r="V869" i="2"/>
  <c r="V868" i="2"/>
  <c r="V815" i="2"/>
  <c r="V744" i="2"/>
  <c r="V968" i="2"/>
  <c r="V805" i="2"/>
  <c r="V877" i="2"/>
  <c r="V526" i="2" l="1"/>
  <c r="V649" i="2"/>
  <c r="V461" i="2"/>
  <c r="V134" i="2"/>
  <c r="V394" i="2"/>
  <c r="V120" i="2"/>
  <c r="V85" i="2"/>
  <c r="V275" i="2"/>
  <c r="V264" i="2"/>
  <c r="V564" i="2"/>
  <c r="V532" i="2"/>
  <c r="V500" i="2"/>
  <c r="V405" i="2"/>
  <c r="V63" i="2"/>
  <c r="V29" i="2"/>
  <c r="V59" i="2"/>
  <c r="V156" i="2"/>
  <c r="V518" i="2"/>
  <c r="V304" i="2"/>
  <c r="V287" i="2"/>
  <c r="V270" i="2"/>
  <c r="V689" i="2"/>
  <c r="V93" i="2"/>
  <c r="V152" i="2"/>
  <c r="V681" i="2"/>
  <c r="V746" i="2"/>
  <c r="V231" i="2"/>
  <c r="V676" i="2"/>
  <c r="V484" i="2"/>
  <c r="V456" i="2"/>
  <c r="V314" i="2"/>
  <c r="V756" i="2"/>
  <c r="V452" i="2"/>
  <c r="V579" i="2"/>
  <c r="V853" i="2"/>
  <c r="V570" i="2"/>
  <c r="V538" i="2"/>
  <c r="V506" i="2"/>
  <c r="V638" i="2"/>
  <c r="V422" i="2"/>
  <c r="V424" i="2"/>
  <c r="V334" i="2"/>
  <c r="V817" i="2"/>
  <c r="V187" i="2"/>
  <c r="V884" i="2"/>
  <c r="V785" i="2"/>
  <c r="V846" i="2"/>
  <c r="V832" i="2"/>
  <c r="V820" i="2"/>
  <c r="V642" i="2"/>
  <c r="V775" i="2"/>
  <c r="V695" i="2"/>
  <c r="V610" i="2"/>
  <c r="V668" i="2"/>
  <c r="V697" i="2"/>
  <c r="V602" i="2"/>
  <c r="V366" i="2"/>
  <c r="V367" i="2"/>
  <c r="V128" i="2"/>
  <c r="V104" i="2"/>
  <c r="V111" i="2"/>
  <c r="V908" i="2"/>
  <c r="V972" i="2"/>
  <c r="V782" i="2"/>
  <c r="V849" i="2"/>
  <c r="V878" i="2"/>
  <c r="V852" i="2"/>
  <c r="V730" i="2"/>
  <c r="V660" i="2"/>
  <c r="V692" i="2"/>
  <c r="V378" i="2"/>
  <c r="V266" i="2"/>
  <c r="V176" i="2"/>
  <c r="V160" i="2"/>
  <c r="V217" i="2"/>
  <c r="V99" i="2"/>
  <c r="V940" i="2"/>
  <c r="V343" i="2"/>
  <c r="V100" i="2"/>
  <c r="V169" i="2"/>
  <c r="V952" i="2"/>
  <c r="V948" i="2"/>
  <c r="V733" i="2"/>
  <c r="V657" i="2"/>
  <c r="V402" i="2"/>
  <c r="V172" i="2"/>
  <c r="V964" i="2"/>
  <c r="V900" i="2"/>
  <c r="V960" i="2"/>
  <c r="V713" i="2"/>
  <c r="V788" i="2"/>
  <c r="V690" i="2"/>
  <c r="V654" i="2"/>
  <c r="V824" i="2"/>
  <c r="V760" i="2"/>
  <c r="V537" i="2"/>
  <c r="V448" i="2"/>
  <c r="V430" i="2"/>
  <c r="V357" i="2"/>
  <c r="V418" i="2"/>
  <c r="V313" i="2"/>
  <c r="V299" i="2"/>
  <c r="V946" i="2"/>
  <c r="V776" i="2"/>
  <c r="V497" i="2"/>
  <c r="V854" i="2"/>
  <c r="V210" i="2"/>
  <c r="V201" i="2"/>
  <c r="V131" i="2"/>
  <c r="V225" i="2"/>
  <c r="V4" i="2"/>
  <c r="V102" i="2"/>
  <c r="V932" i="2"/>
  <c r="V295" i="2"/>
  <c r="V227" i="2"/>
  <c r="V25" i="2"/>
  <c r="V801" i="2"/>
  <c r="V862" i="2"/>
  <c r="V966" i="2"/>
  <c r="V902" i="2"/>
  <c r="V880" i="2"/>
  <c r="V774" i="2"/>
  <c r="V976" i="2"/>
  <c r="V795" i="2"/>
  <c r="V606" i="2"/>
  <c r="V569" i="2"/>
  <c r="V728" i="2"/>
  <c r="V709" i="2"/>
  <c r="V558" i="2"/>
  <c r="V474" i="2"/>
  <c r="V306" i="2"/>
  <c r="V255" i="2"/>
  <c r="V326" i="2"/>
  <c r="V211" i="2"/>
  <c r="V237" i="2"/>
  <c r="V866" i="2"/>
  <c r="V599" i="2"/>
  <c r="V935" i="2"/>
  <c r="V669" i="2"/>
  <c r="V819" i="2"/>
  <c r="V755" i="2"/>
  <c r="V370" i="2"/>
  <c r="V331" i="2"/>
  <c r="V881" i="2"/>
  <c r="V200" i="2"/>
  <c r="V470" i="2"/>
  <c r="V161" i="2"/>
  <c r="V114" i="2"/>
  <c r="V827" i="2"/>
  <c r="V720" i="2"/>
  <c r="V598" i="2"/>
  <c r="V438" i="2"/>
  <c r="V533" i="2"/>
  <c r="V577" i="2"/>
  <c r="V544" i="2"/>
  <c r="V512" i="2"/>
  <c r="V423" i="2"/>
  <c r="V319" i="2"/>
  <c r="V324" i="2"/>
  <c r="V245" i="2"/>
  <c r="V188" i="2"/>
  <c r="V242" i="2"/>
  <c r="V213" i="2"/>
  <c r="V81" i="2"/>
  <c r="V204" i="2"/>
  <c r="V173" i="2"/>
  <c r="V16" i="2"/>
  <c r="V77" i="2"/>
  <c r="V566" i="2"/>
  <c r="V440" i="2"/>
  <c r="V936" i="2"/>
  <c r="V834" i="2"/>
  <c r="V534" i="2"/>
  <c r="V439" i="2"/>
  <c r="V406" i="2"/>
  <c r="V387" i="2"/>
  <c r="V360" i="2"/>
  <c r="V106" i="2"/>
  <c r="V181" i="2"/>
  <c r="V135" i="2"/>
  <c r="V143" i="2"/>
  <c r="V46" i="2"/>
  <c r="V926" i="2"/>
  <c r="V336" i="2"/>
  <c r="V403" i="2"/>
  <c r="V330" i="2"/>
  <c r="V748" i="2"/>
  <c r="V80" i="2"/>
  <c r="V855" i="2"/>
  <c r="V778" i="2"/>
  <c r="V850" i="2"/>
  <c r="V893" i="2"/>
  <c r="V942" i="2"/>
  <c r="V870" i="2"/>
  <c r="V800" i="2"/>
  <c r="V991" i="2"/>
  <c r="V864" i="2"/>
  <c r="V614" i="2"/>
  <c r="V886" i="2"/>
  <c r="V787" i="2"/>
  <c r="V550" i="2"/>
  <c r="V473" i="2"/>
  <c r="V591" i="2"/>
  <c r="V560" i="2"/>
  <c r="V528" i="2"/>
  <c r="V496" i="2"/>
  <c r="V344" i="2"/>
  <c r="V555" i="2"/>
  <c r="V491" i="2"/>
  <c r="V389" i="2"/>
  <c r="V428" i="2"/>
  <c r="V451" i="2"/>
  <c r="V420" i="2"/>
  <c r="V284" i="2"/>
  <c r="V297" i="2"/>
  <c r="V298" i="2"/>
  <c r="V94" i="2"/>
  <c r="V716" i="2"/>
  <c r="V761" i="2"/>
  <c r="V957" i="2"/>
  <c r="V841" i="2"/>
  <c r="V777" i="2"/>
  <c r="V754" i="2"/>
  <c r="V411" i="2"/>
  <c r="V625" i="2"/>
  <c r="V485" i="2"/>
  <c r="V659" i="2"/>
  <c r="V627" i="2"/>
  <c r="V588" i="2"/>
  <c r="V361" i="2"/>
  <c r="V381" i="2"/>
  <c r="V433" i="2"/>
  <c r="V291" i="2"/>
  <c r="V265" i="2"/>
  <c r="V115" i="2"/>
  <c r="V126" i="2"/>
  <c r="V88" i="2"/>
  <c r="V57" i="2"/>
  <c r="V27" i="2"/>
  <c r="V119" i="2"/>
  <c r="V990" i="2"/>
  <c r="V970" i="2"/>
  <c r="V906" i="2"/>
  <c r="V757" i="2"/>
  <c r="V979" i="2"/>
  <c r="V947" i="2"/>
  <c r="V882" i="2"/>
  <c r="V729" i="2"/>
  <c r="V985" i="2"/>
  <c r="V953" i="2"/>
  <c r="V921" i="2"/>
  <c r="V747" i="2"/>
  <c r="V715" i="2"/>
  <c r="V693" i="2"/>
  <c r="V658" i="2"/>
  <c r="V489" i="2"/>
  <c r="V843" i="2"/>
  <c r="V718" i="2"/>
  <c r="V687" i="2"/>
  <c r="V863" i="2"/>
  <c r="V829" i="2"/>
  <c r="V799" i="2"/>
  <c r="V765" i="2"/>
  <c r="V735" i="2"/>
  <c r="V653" i="2"/>
  <c r="V519" i="2"/>
  <c r="V576" i="2"/>
  <c r="V541" i="2"/>
  <c r="V612" i="2"/>
  <c r="V481" i="2"/>
  <c r="V613" i="2"/>
  <c r="V531" i="2"/>
  <c r="V471" i="2"/>
  <c r="V398" i="2"/>
  <c r="V426" i="2"/>
  <c r="V339" i="2"/>
  <c r="V346" i="2"/>
  <c r="V258" i="2"/>
  <c r="V416" i="2"/>
  <c r="V386" i="2"/>
  <c r="V356" i="2"/>
  <c r="V262" i="2"/>
  <c r="V353" i="2"/>
  <c r="V323" i="2"/>
  <c r="V261" i="2"/>
  <c r="V335" i="2"/>
  <c r="V282" i="2"/>
  <c r="V184" i="2"/>
  <c r="V154" i="2"/>
  <c r="V186" i="2"/>
  <c r="V178" i="2"/>
  <c r="V72" i="2"/>
  <c r="V122" i="2"/>
  <c r="V117" i="2"/>
  <c r="V89" i="2"/>
  <c r="V83" i="2"/>
  <c r="V49" i="2"/>
  <c r="V19" i="2"/>
  <c r="V904" i="2"/>
  <c r="V910" i="2"/>
  <c r="V889" i="2"/>
  <c r="V898" i="2"/>
  <c r="V752" i="2"/>
  <c r="V943" i="2"/>
  <c r="V949" i="2"/>
  <c r="V724" i="2"/>
  <c r="V445" i="2"/>
  <c r="V529" i="2"/>
  <c r="V888" i="2"/>
  <c r="V650" i="2"/>
  <c r="V704" i="2"/>
  <c r="V640" i="2"/>
  <c r="V311" i="2"/>
  <c r="V617" i="2"/>
  <c r="V511" i="2"/>
  <c r="V619" i="2"/>
  <c r="V523" i="2"/>
  <c r="V590" i="2"/>
  <c r="V296" i="2"/>
  <c r="V586" i="2"/>
  <c r="V271" i="2"/>
  <c r="V279" i="2"/>
  <c r="V372" i="2"/>
  <c r="V412" i="2"/>
  <c r="V348" i="2"/>
  <c r="V289" i="2"/>
  <c r="V149" i="2"/>
  <c r="V216" i="2"/>
  <c r="V105" i="2"/>
  <c r="V38" i="2"/>
  <c r="V236" i="2"/>
  <c r="V13" i="2"/>
  <c r="V813" i="2"/>
  <c r="V982" i="2"/>
  <c r="V912" i="2"/>
  <c r="V830" i="2"/>
  <c r="V895" i="2"/>
  <c r="V810" i="2"/>
  <c r="V907" i="2"/>
  <c r="V722" i="2"/>
  <c r="V860" i="2"/>
  <c r="V712" i="2"/>
  <c r="V804" i="2"/>
  <c r="V794" i="2"/>
  <c r="V593" i="2"/>
  <c r="V682" i="2"/>
  <c r="V244" i="2"/>
  <c r="V469" i="2"/>
  <c r="V604" i="2"/>
  <c r="V472" i="2"/>
  <c r="V463" i="2"/>
  <c r="V379" i="2"/>
  <c r="V317" i="2"/>
  <c r="V308" i="2"/>
  <c r="V375" i="2"/>
  <c r="V233" i="2"/>
  <c r="V234" i="2"/>
  <c r="V274" i="2"/>
  <c r="V243" i="2"/>
  <c r="V247" i="2"/>
  <c r="V9" i="2"/>
  <c r="V857" i="2"/>
  <c r="V505" i="2"/>
  <c r="V542" i="2"/>
  <c r="V696" i="2"/>
  <c r="V664" i="2"/>
  <c r="V632" i="2"/>
  <c r="V675" i="2"/>
  <c r="V517" i="2"/>
  <c r="V568" i="2"/>
  <c r="V536" i="2"/>
  <c r="V504" i="2"/>
  <c r="V571" i="2"/>
  <c r="V507" i="2"/>
  <c r="V447" i="2"/>
  <c r="V376" i="2"/>
  <c r="V407" i="2"/>
  <c r="V421" i="2"/>
  <c r="V385" i="2"/>
  <c r="V315" i="2"/>
  <c r="V363" i="2"/>
  <c r="V329" i="2"/>
  <c r="V288" i="2"/>
  <c r="V338" i="2"/>
  <c r="V281" i="2"/>
  <c r="V196" i="2"/>
  <c r="V175" i="2"/>
  <c r="V177" i="2"/>
  <c r="V95" i="2"/>
  <c r="V164" i="2"/>
  <c r="V136" i="2"/>
  <c r="V70" i="2"/>
  <c r="V40" i="2"/>
  <c r="V6" i="2"/>
  <c r="V58" i="2"/>
  <c r="V28" i="2"/>
  <c r="V341" i="2"/>
  <c r="V221" i="2"/>
  <c r="V155" i="2"/>
  <c r="V54" i="2"/>
  <c r="V24" i="2"/>
  <c r="V280" i="2"/>
  <c r="V836" i="2"/>
  <c r="V875" i="2"/>
  <c r="V978" i="2"/>
  <c r="V914" i="2"/>
  <c r="V872" i="2"/>
  <c r="V983" i="2"/>
  <c r="V951" i="2"/>
  <c r="V919" i="2"/>
  <c r="V885" i="2"/>
  <c r="V989" i="2"/>
  <c r="V925" i="2"/>
  <c r="V876" i="2"/>
  <c r="V812" i="2"/>
  <c r="V763" i="2"/>
  <c r="V732" i="2"/>
  <c r="V661" i="2"/>
  <c r="V818" i="2"/>
  <c r="V655" i="2"/>
  <c r="V561" i="2"/>
  <c r="V652" i="2"/>
  <c r="V466" i="2"/>
  <c r="V680" i="2"/>
  <c r="V648" i="2"/>
  <c r="V616" i="2"/>
  <c r="V527" i="2"/>
  <c r="V462" i="2"/>
  <c r="V691" i="2"/>
  <c r="V549" i="2"/>
  <c r="V584" i="2"/>
  <c r="V552" i="2"/>
  <c r="V520" i="2"/>
  <c r="V488" i="2"/>
  <c r="V539" i="2"/>
  <c r="V475" i="2"/>
  <c r="V446" i="2"/>
  <c r="V401" i="2"/>
  <c r="V594" i="2"/>
  <c r="V432" i="2"/>
  <c r="V345" i="2"/>
  <c r="V382" i="2"/>
  <c r="V268" i="2"/>
  <c r="V351" i="2"/>
  <c r="V349" i="2"/>
  <c r="V307" i="2"/>
  <c r="V267" i="2"/>
  <c r="V259" i="2"/>
  <c r="V214" i="2"/>
  <c r="V183" i="2"/>
  <c r="V253" i="2"/>
  <c r="V158" i="2"/>
  <c r="V222" i="2"/>
  <c r="V251" i="2"/>
  <c r="V192" i="2"/>
  <c r="V157" i="2"/>
  <c r="V224" i="2"/>
  <c r="V190" i="2"/>
  <c r="V182" i="2"/>
  <c r="V153" i="2"/>
  <c r="V87" i="2"/>
  <c r="V56" i="2"/>
  <c r="V22" i="2"/>
  <c r="V118" i="2"/>
  <c r="V150" i="2"/>
  <c r="V90" i="2"/>
  <c r="V53" i="2"/>
  <c r="V23" i="2"/>
  <c r="V75" i="2"/>
  <c r="V41" i="2"/>
  <c r="V11" i="2"/>
  <c r="V110" i="2"/>
  <c r="V82" i="2"/>
  <c r="V109" i="2"/>
  <c r="V974" i="2"/>
  <c r="V962" i="2"/>
  <c r="V865" i="2"/>
  <c r="V975" i="2"/>
  <c r="V911" i="2"/>
  <c r="V879" i="2"/>
  <c r="V981" i="2"/>
  <c r="V917" i="2"/>
  <c r="V816" i="2"/>
  <c r="V645" i="2"/>
  <c r="V641" i="2"/>
  <c r="V685" i="2"/>
  <c r="V672" i="2"/>
  <c r="V608" i="2"/>
  <c r="V683" i="2"/>
  <c r="V651" i="2"/>
  <c r="V581" i="2"/>
  <c r="V467" i="2"/>
  <c r="V390" i="2"/>
  <c r="V414" i="2"/>
  <c r="V309" i="2"/>
  <c r="V318" i="2"/>
  <c r="V207" i="2"/>
  <c r="V257" i="2"/>
  <c r="V205" i="2"/>
  <c r="V140" i="2"/>
  <c r="V252" i="2"/>
  <c r="V180" i="2"/>
  <c r="V145" i="2"/>
  <c r="V47" i="2"/>
  <c r="V112" i="2"/>
  <c r="V113" i="2"/>
  <c r="V71" i="2"/>
  <c r="V37" i="2"/>
  <c r="V7" i="2"/>
  <c r="V738" i="2"/>
  <c r="V918" i="2"/>
  <c r="V837" i="2"/>
  <c r="V786" i="2"/>
  <c r="V954" i="2"/>
  <c r="V971" i="2"/>
  <c r="V939" i="2"/>
  <c r="V977" i="2"/>
  <c r="V945" i="2"/>
  <c r="V913" i="2"/>
  <c r="V811" i="2"/>
  <c r="V861" i="2"/>
  <c r="V831" i="2"/>
  <c r="V797" i="2"/>
  <c r="V767" i="2"/>
  <c r="V739" i="2"/>
  <c r="V749" i="2"/>
  <c r="V686" i="2"/>
  <c r="V607" i="2"/>
  <c r="V833" i="2"/>
  <c r="V769" i="2"/>
  <c r="V742" i="2"/>
  <c r="V710" i="2"/>
  <c r="V673" i="2"/>
  <c r="V637" i="2"/>
  <c r="V858" i="2"/>
  <c r="V727" i="2"/>
  <c r="V684" i="2"/>
  <c r="V646" i="2"/>
  <c r="V545" i="2"/>
  <c r="V556" i="2"/>
  <c r="V524" i="2"/>
  <c r="V492" i="2"/>
  <c r="V567" i="2"/>
  <c r="V503" i="2"/>
  <c r="V580" i="2"/>
  <c r="V525" i="2"/>
  <c r="V605" i="2"/>
  <c r="V515" i="2"/>
  <c r="V454" i="2"/>
  <c r="V383" i="2"/>
  <c r="V441" i="2"/>
  <c r="V436" i="2"/>
  <c r="V415" i="2"/>
  <c r="V388" i="2"/>
  <c r="V410" i="2"/>
  <c r="V163" i="2"/>
  <c r="V226" i="2"/>
  <c r="V170" i="2"/>
  <c r="V203" i="2"/>
  <c r="V148" i="2"/>
  <c r="V138" i="2"/>
  <c r="V212" i="2"/>
  <c r="V142" i="2"/>
  <c r="V139" i="2"/>
  <c r="V51" i="2"/>
  <c r="V12" i="2"/>
  <c r="V73" i="2"/>
  <c r="V43" i="2"/>
  <c r="V78" i="2"/>
  <c r="V48" i="2"/>
  <c r="V14" i="2"/>
  <c r="V141" i="2"/>
  <c r="V62" i="2"/>
  <c r="V32" i="2"/>
  <c r="V133" i="2"/>
  <c r="V67" i="2"/>
  <c r="V33" i="2"/>
  <c r="V915" i="2"/>
  <c r="V457" i="2"/>
  <c r="V920" i="2"/>
  <c r="V840" i="2"/>
  <c r="V916" i="2"/>
  <c r="V903" i="2"/>
  <c r="V702" i="2"/>
  <c r="V973" i="2"/>
  <c r="V856" i="2"/>
  <c r="V792" i="2"/>
  <c r="V585" i="2"/>
  <c r="V647" i="2"/>
  <c r="V705" i="2"/>
  <c r="V883" i="2"/>
  <c r="V790" i="2"/>
  <c r="V629" i="2"/>
  <c r="V678" i="2"/>
  <c r="V600" i="2"/>
  <c r="V443" i="2"/>
  <c r="V609" i="2"/>
  <c r="V559" i="2"/>
  <c r="V495" i="2"/>
  <c r="V707" i="2"/>
  <c r="V643" i="2"/>
  <c r="V611" i="2"/>
  <c r="V465" i="2"/>
  <c r="V582" i="2"/>
  <c r="V419" i="2"/>
  <c r="V459" i="2"/>
  <c r="V384" i="2"/>
  <c r="V578" i="2"/>
  <c r="V305" i="2"/>
  <c r="V373" i="2"/>
  <c r="V301" i="2"/>
  <c r="V235" i="2"/>
  <c r="V232" i="2"/>
  <c r="V249" i="2"/>
  <c r="V355" i="2"/>
  <c r="V321" i="2"/>
  <c r="V240" i="2"/>
  <c r="V215" i="2"/>
  <c r="V174" i="2"/>
  <c r="V206" i="2"/>
  <c r="V68" i="2"/>
  <c r="V208" i="2"/>
  <c r="V17" i="2"/>
  <c r="V230" i="2"/>
  <c r="V199" i="2"/>
  <c r="V69" i="2"/>
  <c r="V39" i="2"/>
  <c r="V5" i="2"/>
  <c r="V107" i="2"/>
  <c r="V74" i="2"/>
  <c r="V44" i="2"/>
  <c r="V10" i="2"/>
  <c r="V137" i="2"/>
  <c r="V103" i="2"/>
  <c r="V129" i="2"/>
  <c r="V779" i="2"/>
  <c r="V220" i="2"/>
  <c r="V18" i="2"/>
  <c r="V803" i="2"/>
  <c r="V842" i="2"/>
  <c r="V924" i="2"/>
  <c r="V896" i="2"/>
  <c r="V980" i="2"/>
  <c r="V835" i="2"/>
  <c r="V781" i="2"/>
  <c r="V967" i="2"/>
  <c r="V941" i="2"/>
  <c r="V909" i="2"/>
  <c r="V806" i="2"/>
  <c r="V984" i="2"/>
  <c r="V751" i="2"/>
  <c r="V934" i="2"/>
  <c r="V791" i="2"/>
  <c r="V992" i="2"/>
  <c r="V894" i="2"/>
  <c r="V825" i="2"/>
  <c r="V958" i="2"/>
  <c r="V770" i="2"/>
  <c r="V891" i="2"/>
  <c r="V871" i="2"/>
  <c r="V821" i="2"/>
  <c r="V938" i="2"/>
  <c r="V847" i="2"/>
  <c r="V802" i="2"/>
  <c r="V963" i="2"/>
  <c r="V931" i="2"/>
  <c r="V899" i="2"/>
  <c r="V867" i="2"/>
  <c r="V772" i="2"/>
  <c r="V969" i="2"/>
  <c r="V937" i="2"/>
  <c r="V905" i="2"/>
  <c r="V796" i="2"/>
  <c r="V670" i="2"/>
  <c r="V890" i="2"/>
  <c r="V826" i="2"/>
  <c r="V762" i="2"/>
  <c r="V731" i="2"/>
  <c r="V773" i="2"/>
  <c r="V679" i="2"/>
  <c r="V553" i="2"/>
  <c r="V725" i="2"/>
  <c r="V623" i="2"/>
  <c r="V734" i="2"/>
  <c r="V701" i="2"/>
  <c r="V666" i="2"/>
  <c r="V494" i="2"/>
  <c r="V719" i="2"/>
  <c r="V502" i="2"/>
  <c r="V639" i="2"/>
  <c r="V513" i="2"/>
  <c r="V548" i="2"/>
  <c r="V516" i="2"/>
  <c r="V480" i="2"/>
  <c r="V551" i="2"/>
  <c r="V342" i="2"/>
  <c r="V562" i="2"/>
  <c r="V530" i="2"/>
  <c r="V498" i="2"/>
  <c r="V460" i="2"/>
  <c r="V573" i="2"/>
  <c r="V509" i="2"/>
  <c r="V597" i="2"/>
  <c r="V563" i="2"/>
  <c r="V499" i="2"/>
  <c r="V365" i="2"/>
  <c r="V431" i="2"/>
  <c r="V487" i="2"/>
  <c r="V455" i="2"/>
  <c r="V327" i="2"/>
  <c r="V260" i="2"/>
  <c r="V442" i="2"/>
  <c r="V302" i="2"/>
  <c r="V396" i="2"/>
  <c r="V337" i="2"/>
  <c r="V377" i="2"/>
  <c r="V256" i="2"/>
  <c r="V285" i="2"/>
  <c r="V429" i="2"/>
  <c r="V399" i="2"/>
  <c r="V303" i="2"/>
  <c r="V333" i="2"/>
  <c r="V286" i="2"/>
  <c r="V246" i="2"/>
  <c r="V350" i="2"/>
  <c r="V316" i="2"/>
  <c r="V229" i="2"/>
  <c r="V86" i="2"/>
  <c r="V198" i="2"/>
  <c r="V218" i="2"/>
  <c r="V76" i="2"/>
  <c r="V238" i="2"/>
  <c r="V202" i="2"/>
  <c r="V171" i="2"/>
  <c r="V250" i="2"/>
  <c r="V195" i="2"/>
  <c r="V101" i="2"/>
  <c r="V65" i="2"/>
  <c r="V35" i="2"/>
  <c r="V132" i="2"/>
  <c r="V98" i="2"/>
  <c r="V66" i="2"/>
  <c r="V36" i="2"/>
  <c r="V91" i="2"/>
  <c r="V124" i="2"/>
  <c r="V92" i="2"/>
  <c r="V988" i="2"/>
  <c r="V892" i="2"/>
  <c r="V944" i="2"/>
  <c r="V714" i="2"/>
  <c r="V959" i="2"/>
  <c r="V965" i="2"/>
  <c r="V901" i="2"/>
  <c r="V721" i="2"/>
  <c r="V822" i="2"/>
  <c r="V758" i="2"/>
  <c r="V768" i="2"/>
  <c r="V708" i="2"/>
  <c r="V631" i="2"/>
  <c r="V618" i="2"/>
  <c r="V823" i="2"/>
  <c r="V789" i="2"/>
  <c r="V759" i="2"/>
  <c r="V698" i="2"/>
  <c r="V662" i="2"/>
  <c r="V873" i="2"/>
  <c r="V844" i="2"/>
  <c r="V809" i="2"/>
  <c r="V780" i="2"/>
  <c r="V671" i="2"/>
  <c r="V688" i="2"/>
  <c r="V656" i="2"/>
  <c r="V624" i="2"/>
  <c r="V633" i="2"/>
  <c r="V601" i="2"/>
  <c r="V543" i="2"/>
  <c r="V453" i="2"/>
  <c r="V699" i="2"/>
  <c r="V667" i="2"/>
  <c r="V635" i="2"/>
  <c r="V603" i="2"/>
  <c r="V565" i="2"/>
  <c r="V501" i="2"/>
  <c r="V574" i="2"/>
  <c r="V483" i="2"/>
  <c r="V219" i="2"/>
  <c r="V437" i="2"/>
  <c r="V374" i="2"/>
  <c r="V397" i="2"/>
  <c r="V362" i="2"/>
  <c r="V325" i="2"/>
  <c r="V425" i="2"/>
  <c r="V395" i="2"/>
  <c r="V368" i="2"/>
  <c r="V144" i="2"/>
  <c r="V273" i="2"/>
  <c r="V241" i="2"/>
  <c r="V179" i="2"/>
  <c r="V42" i="2"/>
  <c r="V167" i="2"/>
  <c r="V197" i="2"/>
  <c r="V166" i="2"/>
  <c r="V121" i="2"/>
  <c r="V55" i="2"/>
  <c r="V168" i="2"/>
  <c r="V159" i="2"/>
  <c r="V125" i="2"/>
  <c r="V64" i="2"/>
  <c r="V30" i="2"/>
  <c r="V127" i="2"/>
  <c r="V97" i="2"/>
  <c r="V151" i="2"/>
  <c r="V276" i="2"/>
  <c r="V52" i="2"/>
  <c r="V956" i="2"/>
  <c r="V930" i="2"/>
  <c r="V927" i="2"/>
  <c r="V766" i="2"/>
  <c r="V933" i="2"/>
  <c r="V851" i="2"/>
  <c r="V740" i="2"/>
  <c r="V859" i="2"/>
  <c r="V771" i="2"/>
  <c r="V928" i="2"/>
  <c r="V793" i="2"/>
  <c r="V848" i="2"/>
  <c r="V745" i="2"/>
  <c r="V950" i="2"/>
  <c r="V887" i="2"/>
  <c r="V808" i="2"/>
  <c r="V828" i="2"/>
  <c r="V845" i="2"/>
  <c r="V783" i="2"/>
  <c r="V986" i="2"/>
  <c r="V922" i="2"/>
  <c r="V874" i="2"/>
  <c r="V798" i="2"/>
  <c r="V987" i="2"/>
  <c r="V955" i="2"/>
  <c r="V923" i="2"/>
  <c r="V807" i="2"/>
  <c r="V993" i="2"/>
  <c r="V961" i="2"/>
  <c r="V929" i="2"/>
  <c r="V897" i="2"/>
  <c r="V838" i="2"/>
  <c r="V706" i="2"/>
  <c r="V737" i="2"/>
  <c r="V753" i="2"/>
  <c r="V723" i="2"/>
  <c r="V665" i="2"/>
  <c r="V521" i="2"/>
  <c r="V717" i="2"/>
  <c r="V615" i="2"/>
  <c r="V784" i="2"/>
  <c r="V726" i="2"/>
  <c r="V694" i="2"/>
  <c r="V589" i="2"/>
  <c r="V743" i="2"/>
  <c r="V711" i="2"/>
  <c r="V400" i="2"/>
  <c r="V703" i="2"/>
  <c r="V630" i="2"/>
  <c r="V380" i="2"/>
  <c r="V535" i="2"/>
  <c r="V583" i="2"/>
  <c r="V554" i="2"/>
  <c r="V522" i="2"/>
  <c r="V490" i="2"/>
  <c r="V596" i="2"/>
  <c r="V557" i="2"/>
  <c r="V493" i="2"/>
  <c r="V449" i="2"/>
  <c r="V592" i="2"/>
  <c r="V547" i="2"/>
  <c r="V486" i="2"/>
  <c r="V444" i="2"/>
  <c r="V408" i="2"/>
  <c r="V392" i="2"/>
  <c r="V479" i="2"/>
  <c r="V409" i="2"/>
  <c r="V371" i="2"/>
  <c r="V312" i="2"/>
  <c r="V404" i="2"/>
  <c r="V347" i="2"/>
  <c r="V310" i="2"/>
  <c r="V427" i="2"/>
  <c r="V393" i="2"/>
  <c r="V358" i="2"/>
  <c r="V322" i="2"/>
  <c r="V293" i="2"/>
  <c r="V352" i="2"/>
  <c r="V364" i="2"/>
  <c r="V283" i="2"/>
  <c r="V292" i="2"/>
  <c r="V328" i="2"/>
  <c r="V278" i="2"/>
  <c r="V269" i="2"/>
  <c r="V239" i="2"/>
  <c r="V290" i="2"/>
  <c r="V263" i="2"/>
  <c r="V223" i="2"/>
  <c r="V185" i="2"/>
  <c r="V189" i="2"/>
  <c r="V254" i="2"/>
  <c r="V209" i="2"/>
  <c r="V130" i="2"/>
  <c r="V34" i="2"/>
  <c r="V228" i="2"/>
  <c r="V193" i="2"/>
  <c r="V162" i="2"/>
  <c r="V116" i="2"/>
  <c r="V8" i="2"/>
  <c r="V60" i="2"/>
  <c r="V26" i="2"/>
  <c r="V96" i="2"/>
  <c r="V61" i="2"/>
  <c r="V31" i="2"/>
  <c r="V123" i="2"/>
  <c r="V79" i="2"/>
  <c r="V45" i="2"/>
  <c r="V15" i="2"/>
  <c r="V147" i="2"/>
  <c r="V84" i="2"/>
  <c r="V50" i="2"/>
  <c r="V20" i="2"/>
</calcChain>
</file>

<file path=xl/sharedStrings.xml><?xml version="1.0" encoding="utf-8"?>
<sst xmlns="http://schemas.openxmlformats.org/spreadsheetml/2006/main" count="1895" uniqueCount="781">
  <si>
    <t>Freitag,</t>
  </si>
  <si>
    <t>Tabel</t>
  </si>
  <si>
    <t>Bauer</t>
  </si>
  <si>
    <t>Trux</t>
  </si>
  <si>
    <t>Becker</t>
  </si>
  <si>
    <t>Martin</t>
  </si>
  <si>
    <t>Loose</t>
  </si>
  <si>
    <t>Freitag</t>
  </si>
  <si>
    <t>Conen</t>
  </si>
  <si>
    <t>Attilo</t>
  </si>
  <si>
    <t>Winter</t>
  </si>
  <si>
    <t>Malkowsky</t>
  </si>
  <si>
    <t>John</t>
  </si>
  <si>
    <t>Perlt</t>
  </si>
  <si>
    <t>Rauh</t>
  </si>
  <si>
    <t>Kegel</t>
  </si>
  <si>
    <t>Reum</t>
  </si>
  <si>
    <t>Hallstein</t>
  </si>
  <si>
    <t>Schönsiegel</t>
  </si>
  <si>
    <t>Ursolino</t>
  </si>
  <si>
    <t>Müller</t>
  </si>
  <si>
    <t>Barthel</t>
  </si>
  <si>
    <t>Lenz</t>
  </si>
  <si>
    <t>Ohnmacht</t>
  </si>
  <si>
    <t>Kusterer</t>
  </si>
  <si>
    <t>Frank</t>
  </si>
  <si>
    <t>Stefan</t>
  </si>
  <si>
    <t>Schemmel</t>
  </si>
  <si>
    <t>Hörner</t>
  </si>
  <si>
    <t>Schmidt</t>
  </si>
  <si>
    <t>Meyer</t>
  </si>
  <si>
    <t>Schneider</t>
  </si>
  <si>
    <t>Vögelin</t>
  </si>
  <si>
    <t>Kellner</t>
  </si>
  <si>
    <t>Teichert</t>
  </si>
  <si>
    <t>Graf</t>
  </si>
  <si>
    <t>Köhler</t>
  </si>
  <si>
    <t>Ludwig</t>
  </si>
  <si>
    <t>Friedrich</t>
  </si>
  <si>
    <t>Ullrich</t>
  </si>
  <si>
    <t>Schwörbel</t>
  </si>
  <si>
    <t>Blume</t>
  </si>
  <si>
    <t>Walther</t>
  </si>
  <si>
    <t>Kampp</t>
  </si>
  <si>
    <t>SCHNEIDER</t>
  </si>
  <si>
    <t>BARTHEL</t>
  </si>
  <si>
    <t>KAUSCH</t>
  </si>
  <si>
    <t>Schlittig</t>
  </si>
  <si>
    <t>Röhrle</t>
  </si>
  <si>
    <t>Klaus</t>
  </si>
  <si>
    <t>Lauble</t>
  </si>
  <si>
    <t>Hofmann</t>
  </si>
  <si>
    <t>Hedderich</t>
  </si>
  <si>
    <t>Lorenz</t>
  </si>
  <si>
    <t>Kraus</t>
  </si>
  <si>
    <t>Tussing</t>
  </si>
  <si>
    <t>Siller</t>
  </si>
  <si>
    <t>Germer</t>
  </si>
  <si>
    <t>Feist</t>
  </si>
  <si>
    <t>Hein</t>
  </si>
  <si>
    <t>Schubert</t>
  </si>
  <si>
    <t>Janta</t>
  </si>
  <si>
    <t>Hartenberger</t>
  </si>
  <si>
    <t>Haupt</t>
  </si>
  <si>
    <t>Dany</t>
  </si>
  <si>
    <t>Guzda</t>
  </si>
  <si>
    <t>Langkabel</t>
  </si>
  <si>
    <t>Fischer</t>
  </si>
  <si>
    <t>Wenz</t>
  </si>
  <si>
    <t>Wilhelm</t>
  </si>
  <si>
    <t>Hilbert</t>
  </si>
  <si>
    <t>Engel</t>
  </si>
  <si>
    <t>MÜLLER</t>
  </si>
  <si>
    <t>Dudorkhanov</t>
  </si>
  <si>
    <t>Kessler</t>
  </si>
  <si>
    <t>Keßler</t>
  </si>
  <si>
    <t>Barth</t>
  </si>
  <si>
    <t>Schmitt</t>
  </si>
  <si>
    <t>Schiller</t>
  </si>
  <si>
    <t>Schroth</t>
  </si>
  <si>
    <t>Heizmann</t>
  </si>
  <si>
    <t>Reinhardt</t>
  </si>
  <si>
    <t>Riedl</t>
  </si>
  <si>
    <t>Kim</t>
  </si>
  <si>
    <t>Waldenberger</t>
  </si>
  <si>
    <t>Krause</t>
  </si>
  <si>
    <t>Grau</t>
  </si>
  <si>
    <t>Steitz</t>
  </si>
  <si>
    <t>Trummer</t>
  </si>
  <si>
    <t>Fritsch</t>
  </si>
  <si>
    <t>Höwler</t>
  </si>
  <si>
    <t>Feist,</t>
  </si>
  <si>
    <t>Walther,</t>
  </si>
  <si>
    <t>Haupt,</t>
  </si>
  <si>
    <t>Perlt,</t>
  </si>
  <si>
    <t>Engels</t>
  </si>
  <si>
    <t>Feil</t>
  </si>
  <si>
    <t>Kegel,</t>
  </si>
  <si>
    <t>Pilz</t>
  </si>
  <si>
    <t>Wendlandt</t>
  </si>
  <si>
    <t>Siegert</t>
  </si>
  <si>
    <t>Dudorkhanov,</t>
  </si>
  <si>
    <t>Yüksel</t>
  </si>
  <si>
    <t>Kraft</t>
  </si>
  <si>
    <t>Schroll</t>
  </si>
  <si>
    <t>Kaiser</t>
  </si>
  <si>
    <t>Haußner</t>
  </si>
  <si>
    <t>Schmiedl</t>
  </si>
  <si>
    <t>Kurtze</t>
  </si>
  <si>
    <t>Chantal</t>
  </si>
  <si>
    <t>Richter</t>
  </si>
  <si>
    <t>Kubelka</t>
  </si>
  <si>
    <t>Hammarlund</t>
  </si>
  <si>
    <t>Helene</t>
  </si>
  <si>
    <t>Gürtler</t>
  </si>
  <si>
    <t>Annalena</t>
  </si>
  <si>
    <t>Koralewski</t>
  </si>
  <si>
    <t>Mariani</t>
  </si>
  <si>
    <t>BLUME</t>
  </si>
  <si>
    <t>Maier</t>
  </si>
  <si>
    <t>HARTENBERGER</t>
  </si>
  <si>
    <t>Schäfer</t>
  </si>
  <si>
    <t>Balzow</t>
  </si>
  <si>
    <t>Sommer</t>
  </si>
  <si>
    <t>Bischoff</t>
  </si>
  <si>
    <t>Burkert</t>
  </si>
  <si>
    <t>PILZ</t>
  </si>
  <si>
    <t>Taubert</t>
  </si>
  <si>
    <t>Schulz</t>
  </si>
  <si>
    <t>Nguyen</t>
  </si>
  <si>
    <t>KAROLAK</t>
  </si>
  <si>
    <t>GUZDA</t>
  </si>
  <si>
    <t>HÖRNER</t>
  </si>
  <si>
    <t>Hell</t>
  </si>
  <si>
    <t>Name</t>
  </si>
  <si>
    <t>Vorname</t>
  </si>
  <si>
    <t>Körpergewicht</t>
  </si>
  <si>
    <t>Reißen KG</t>
  </si>
  <si>
    <t>Stoßen KG</t>
  </si>
  <si>
    <t>Zweikampf [kg]</t>
  </si>
  <si>
    <t>Sternlauf [s]</t>
  </si>
  <si>
    <t>Schockwurf [m]</t>
  </si>
  <si>
    <t>3-Hopp [m]</t>
  </si>
  <si>
    <t>Verrechnungsfaktor für gleiche Skalierung</t>
  </si>
  <si>
    <t>Gesamtpunktzahl</t>
  </si>
  <si>
    <t>Sternlauf [Punkte]</t>
  </si>
  <si>
    <t>AK &gt; 15</t>
  </si>
  <si>
    <t>Reißen 1 [kg]</t>
  </si>
  <si>
    <t>Reißen 2 [kg]</t>
  </si>
  <si>
    <t>Reißen 3 [kg]</t>
  </si>
  <si>
    <t>Eingabefelder der Wettkampfergebnisse</t>
  </si>
  <si>
    <t>Körpergewicht [kg]</t>
  </si>
  <si>
    <t>Altersklasse</t>
  </si>
  <si>
    <t>Stoßen 1 [kg]</t>
  </si>
  <si>
    <t>Stoßen 2 [kg]</t>
  </si>
  <si>
    <t>Stoßen 3 [kg]</t>
  </si>
  <si>
    <t>Schocken [m]</t>
  </si>
  <si>
    <t>Stand-3-Sprung [m]</t>
  </si>
  <si>
    <t>Reißen Relativ [Punkte]</t>
  </si>
  <si>
    <t>Stoßen Relativ [Punkte]</t>
  </si>
  <si>
    <t>Zweikampf Relativ [Punkte]</t>
  </si>
  <si>
    <t>Schocken Relativ [Punkte]</t>
  </si>
  <si>
    <t>Schluss-3-Sprung [Punkte]</t>
  </si>
  <si>
    <t>Bewertungssystem für Wettkämpfe der deutschen Gewichtheberjugend</t>
  </si>
  <si>
    <t>AK &lt; 16</t>
  </si>
  <si>
    <t>Ausgabefelder</t>
  </si>
  <si>
    <t>KG</t>
  </si>
  <si>
    <t>Reißen/Stoßen/Zweikampf</t>
  </si>
  <si>
    <t>Schocken</t>
  </si>
  <si>
    <t>S-3-S</t>
  </si>
  <si>
    <t>Hantel</t>
  </si>
  <si>
    <t>WKNachwuchs</t>
  </si>
  <si>
    <t>Tabelle Ergebnis-Faktoren U15</t>
  </si>
  <si>
    <t>Tabelle Ergebnis-Faktoren U17</t>
  </si>
  <si>
    <t>Pendellauf [s]</t>
  </si>
  <si>
    <t>Sprint [s]</t>
  </si>
  <si>
    <t>Tina</t>
  </si>
  <si>
    <t>Nora</t>
  </si>
  <si>
    <t>Julia</t>
  </si>
  <si>
    <t>Schmiedl,</t>
  </si>
  <si>
    <t>Jennifer</t>
  </si>
  <si>
    <t>Bella</t>
  </si>
  <si>
    <t>Rothamel</t>
  </si>
  <si>
    <t>Sinaja</t>
  </si>
  <si>
    <t>Malkowski</t>
  </si>
  <si>
    <t>Liliana</t>
  </si>
  <si>
    <t>Brückner,</t>
  </si>
  <si>
    <t>Sophie</t>
  </si>
  <si>
    <t>Franzke,</t>
  </si>
  <si>
    <t>Laura</t>
  </si>
  <si>
    <t xml:space="preserve"> Indira</t>
  </si>
  <si>
    <t>Heinig,</t>
  </si>
  <si>
    <t>Arwen</t>
  </si>
  <si>
    <t>Noa</t>
  </si>
  <si>
    <t>Patricia</t>
  </si>
  <si>
    <t>Czerwenka</t>
  </si>
  <si>
    <t>Linda</t>
  </si>
  <si>
    <t>Valleria</t>
  </si>
  <si>
    <t>Dipasqualle</t>
  </si>
  <si>
    <t>Victoria</t>
  </si>
  <si>
    <t>Morche</t>
  </si>
  <si>
    <t>Katharina</t>
  </si>
  <si>
    <t>Melina</t>
  </si>
  <si>
    <t>Joos</t>
  </si>
  <si>
    <t>Helena</t>
  </si>
  <si>
    <t>Blesing</t>
  </si>
  <si>
    <t>Sabine</t>
  </si>
  <si>
    <t>Hilger</t>
  </si>
  <si>
    <t>Alyssa</t>
  </si>
  <si>
    <t>Yildiz</t>
  </si>
  <si>
    <t>Jessica</t>
  </si>
  <si>
    <t>Döll</t>
  </si>
  <si>
    <t>Sarah</t>
  </si>
  <si>
    <t>Schlachter</t>
  </si>
  <si>
    <t>Jaqueline</t>
  </si>
  <si>
    <t>Gleu</t>
  </si>
  <si>
    <t>Marie</t>
  </si>
  <si>
    <t>Gina</t>
  </si>
  <si>
    <t>Denise</t>
  </si>
  <si>
    <t>Celine</t>
  </si>
  <si>
    <t>Schott</t>
  </si>
  <si>
    <t>Pia</t>
  </si>
  <si>
    <t>Mara</t>
  </si>
  <si>
    <t>Briegel</t>
  </si>
  <si>
    <t>Nele</t>
  </si>
  <si>
    <t>Kurbanova</t>
  </si>
  <si>
    <t xml:space="preserve"> Iman</t>
  </si>
  <si>
    <t>Indira</t>
  </si>
  <si>
    <t>Eschrich</t>
  </si>
  <si>
    <t>Charlotte</t>
  </si>
  <si>
    <t>Ries</t>
  </si>
  <si>
    <t>Rach</t>
  </si>
  <si>
    <t>Martha</t>
  </si>
  <si>
    <t>Roß</t>
  </si>
  <si>
    <t>Lisa-Marie</t>
  </si>
  <si>
    <t>Sonja</t>
  </si>
  <si>
    <t xml:space="preserve">Antonia </t>
  </si>
  <si>
    <t>Wissendorf</t>
  </si>
  <si>
    <t xml:space="preserve">Josefin </t>
  </si>
  <si>
    <t xml:space="preserve">Sophie </t>
  </si>
  <si>
    <t>Melanie</t>
  </si>
  <si>
    <t>Ehrlich</t>
  </si>
  <si>
    <t>Vanessa</t>
  </si>
  <si>
    <t>Alessa</t>
  </si>
  <si>
    <t>Lena</t>
  </si>
  <si>
    <t>Heffelfinger</t>
  </si>
  <si>
    <t>Ranger</t>
  </si>
  <si>
    <t>Mareike</t>
  </si>
  <si>
    <t>Atti</t>
  </si>
  <si>
    <t>Nadia</t>
  </si>
  <si>
    <t>Maasch</t>
  </si>
  <si>
    <t xml:space="preserve"> Jessika</t>
  </si>
  <si>
    <t>Krone</t>
  </si>
  <si>
    <t>Ina</t>
  </si>
  <si>
    <t xml:space="preserve">Walzak </t>
  </si>
  <si>
    <t>Pauline</t>
  </si>
  <si>
    <t xml:space="preserve"> Dany</t>
  </si>
  <si>
    <t>Frankewitz</t>
  </si>
  <si>
    <t xml:space="preserve">Weisbach </t>
  </si>
  <si>
    <t>Anna-Maria</t>
  </si>
  <si>
    <t xml:space="preserve">Haußner </t>
  </si>
  <si>
    <t>Janine</t>
  </si>
  <si>
    <t>Eichfeld</t>
  </si>
  <si>
    <t xml:space="preserve"> Michelle</t>
  </si>
  <si>
    <t xml:space="preserve">Altmann </t>
  </si>
  <si>
    <t xml:space="preserve">Braun </t>
  </si>
  <si>
    <t>Schmolke</t>
  </si>
  <si>
    <t>Marnie</t>
  </si>
  <si>
    <t>Dauth</t>
  </si>
  <si>
    <t>Carolin</t>
  </si>
  <si>
    <t>Joela</t>
  </si>
  <si>
    <t>Mandaglio</t>
  </si>
  <si>
    <t>Tellez Tenne</t>
  </si>
  <si>
    <t>Leonie</t>
  </si>
  <si>
    <t>Weisbach</t>
  </si>
  <si>
    <t>Kirsch</t>
  </si>
  <si>
    <t>Hintze</t>
  </si>
  <si>
    <t>Pietruszewski</t>
  </si>
  <si>
    <t>Aylin</t>
  </si>
  <si>
    <t>Aktes</t>
  </si>
  <si>
    <t>Svea</t>
  </si>
  <si>
    <t>Grillmayer</t>
  </si>
  <si>
    <t>Paula</t>
  </si>
  <si>
    <t>Vicky</t>
  </si>
  <si>
    <t>Möske</t>
  </si>
  <si>
    <t>Charline</t>
  </si>
  <si>
    <t>Fuhrmann</t>
  </si>
  <si>
    <t>Luca Annik</t>
  </si>
  <si>
    <t>Ehrler</t>
  </si>
  <si>
    <t>Gnädig</t>
  </si>
  <si>
    <t>Lea</t>
  </si>
  <si>
    <t>Littmann</t>
  </si>
  <si>
    <t>Buchholz</t>
  </si>
  <si>
    <t>Margraf</t>
  </si>
  <si>
    <t>Lucy</t>
  </si>
  <si>
    <t>Viviane</t>
  </si>
  <si>
    <t>Henze</t>
  </si>
  <si>
    <t>Schander</t>
  </si>
  <si>
    <t>Emilie</t>
  </si>
  <si>
    <t>VIOL</t>
  </si>
  <si>
    <t>KAUFHOLD</t>
  </si>
  <si>
    <t>Ayleen</t>
  </si>
  <si>
    <t>Brückner</t>
  </si>
  <si>
    <t>Iman</t>
  </si>
  <si>
    <t>Schweng</t>
  </si>
  <si>
    <t>Eileen</t>
  </si>
  <si>
    <t>Thieme</t>
  </si>
  <si>
    <t>Hanna-Christin</t>
  </si>
  <si>
    <t xml:space="preserve"> Nicky-Jane</t>
  </si>
  <si>
    <t>Herweg</t>
  </si>
  <si>
    <t>Schlosser</t>
  </si>
  <si>
    <t>Angelina</t>
  </si>
  <si>
    <t>Valodze</t>
  </si>
  <si>
    <t>Elina</t>
  </si>
  <si>
    <t>Sissi</t>
  </si>
  <si>
    <t>Ullmann</t>
  </si>
  <si>
    <t xml:space="preserve"> Anne-Marie</t>
  </si>
  <si>
    <t>Zidek</t>
  </si>
  <si>
    <t>Elizabeth</t>
  </si>
  <si>
    <t>Corciulo</t>
  </si>
  <si>
    <t>Ludäscher</t>
  </si>
  <si>
    <t>Lara</t>
  </si>
  <si>
    <t>Haucap</t>
  </si>
  <si>
    <t>Selina</t>
  </si>
  <si>
    <t>Sahrbacher</t>
  </si>
  <si>
    <t>Emma</t>
  </si>
  <si>
    <t>Hemmann</t>
  </si>
  <si>
    <t>Kiana</t>
  </si>
  <si>
    <t>Fein</t>
  </si>
  <si>
    <t>Natalie</t>
  </si>
  <si>
    <t>Asbach</t>
  </si>
  <si>
    <t>Kaatje</t>
  </si>
  <si>
    <t>Esma</t>
  </si>
  <si>
    <t>Ünal</t>
  </si>
  <si>
    <t>Xenia</t>
  </si>
  <si>
    <t>Übelhör</t>
  </si>
  <si>
    <t>Simone</t>
  </si>
  <si>
    <t>Sina</t>
  </si>
  <si>
    <t>Jana</t>
  </si>
  <si>
    <t>Falke</t>
  </si>
  <si>
    <t>Michelle</t>
  </si>
  <si>
    <t xml:space="preserve"> Klassen</t>
  </si>
  <si>
    <t xml:space="preserve">Janin </t>
  </si>
  <si>
    <t xml:space="preserve">Alexandra </t>
  </si>
  <si>
    <t>Rupprecht</t>
  </si>
  <si>
    <t>Cynthia</t>
  </si>
  <si>
    <t xml:space="preserve"> Meisel</t>
  </si>
  <si>
    <t>Ueckert</t>
  </si>
  <si>
    <t>Natascha</t>
  </si>
  <si>
    <t>Kim-Katharina</t>
  </si>
  <si>
    <t>Busecke</t>
  </si>
  <si>
    <t>Tamara</t>
  </si>
  <si>
    <t>Schambach</t>
  </si>
  <si>
    <t>Kratschmann</t>
  </si>
  <si>
    <t>Leah</t>
  </si>
  <si>
    <t>Daniela</t>
  </si>
  <si>
    <t>Signus</t>
  </si>
  <si>
    <t>Külbs</t>
  </si>
  <si>
    <t>Rebecca</t>
  </si>
  <si>
    <t>Tabea</t>
  </si>
  <si>
    <t>Skibbe</t>
  </si>
  <si>
    <t>Patruschew</t>
  </si>
  <si>
    <t>Saskia</t>
  </si>
  <si>
    <t>Thust</t>
  </si>
  <si>
    <t>Haumrich</t>
  </si>
  <si>
    <t>Justine</t>
  </si>
  <si>
    <t>Leucht</t>
  </si>
  <si>
    <t>König</t>
  </si>
  <si>
    <t>Regina</t>
  </si>
  <si>
    <t>Annika</t>
  </si>
  <si>
    <t xml:space="preserve">Maasch </t>
  </si>
  <si>
    <t>Jeniffer</t>
  </si>
  <si>
    <t xml:space="preserve"> Nadia</t>
  </si>
  <si>
    <t xml:space="preserve">Ranger </t>
  </si>
  <si>
    <t xml:space="preserve">Fritsch </t>
  </si>
  <si>
    <t>Kerstin</t>
  </si>
  <si>
    <t xml:space="preserve">Germer </t>
  </si>
  <si>
    <t>Walzak</t>
  </si>
  <si>
    <t>Willich</t>
  </si>
  <si>
    <t>Richmond</t>
  </si>
  <si>
    <t>Kiara</t>
  </si>
  <si>
    <t>Altmann</t>
  </si>
  <si>
    <t>Eva</t>
  </si>
  <si>
    <t>Kirchner</t>
  </si>
  <si>
    <t>Elisa</t>
  </si>
  <si>
    <t>Libertini</t>
  </si>
  <si>
    <t>Maria-Luise</t>
  </si>
  <si>
    <t>Nancy</t>
  </si>
  <si>
    <t>Kainath</t>
  </si>
  <si>
    <t>Belinda</t>
  </si>
  <si>
    <t>Madeleine</t>
  </si>
  <si>
    <t>Jona</t>
  </si>
  <si>
    <t>Anna</t>
  </si>
  <si>
    <t>Sandra</t>
  </si>
  <si>
    <t>Evyline</t>
  </si>
  <si>
    <t>Jenny</t>
  </si>
  <si>
    <t>Knappke</t>
  </si>
  <si>
    <t>Antonia</t>
  </si>
  <si>
    <t>Kastrati</t>
  </si>
  <si>
    <t>Flora</t>
  </si>
  <si>
    <t>Pfalzgraf</t>
  </si>
  <si>
    <t>Laura-Celine</t>
  </si>
  <si>
    <t>Celina</t>
  </si>
  <si>
    <t>Schwager</t>
  </si>
  <si>
    <t>Isabell</t>
  </si>
  <si>
    <t>Hagedorn</t>
  </si>
  <si>
    <t>Emily</t>
  </si>
  <si>
    <t>Mohammadi</t>
  </si>
  <si>
    <t>Sara</t>
  </si>
  <si>
    <t>Biener</t>
  </si>
  <si>
    <t>Marie-Kristin</t>
  </si>
  <si>
    <t>Ackermann</t>
  </si>
  <si>
    <t>Kyra</t>
  </si>
  <si>
    <t>Amelie</t>
  </si>
  <si>
    <t>Spiller</t>
  </si>
  <si>
    <t>Fabienne</t>
  </si>
  <si>
    <t>Fuchs</t>
  </si>
  <si>
    <t>Amely</t>
  </si>
  <si>
    <t>Samira</t>
  </si>
  <si>
    <t>Schache</t>
  </si>
  <si>
    <t>Sina-Franziska</t>
  </si>
  <si>
    <t>Ma</t>
  </si>
  <si>
    <t>Vera</t>
  </si>
  <si>
    <t>BREITSCHUH</t>
  </si>
  <si>
    <t>LAMMEL</t>
  </si>
  <si>
    <t>Elin</t>
  </si>
  <si>
    <t>NEUHÄUSER</t>
  </si>
  <si>
    <t>MÖSKE</t>
  </si>
  <si>
    <t>Marlen</t>
  </si>
  <si>
    <t>FÄHSECKE</t>
  </si>
  <si>
    <t>SCHLITTIG</t>
  </si>
  <si>
    <t>GRILLMAYER</t>
  </si>
  <si>
    <t>Tas</t>
  </si>
  <si>
    <t>Sinem</t>
  </si>
  <si>
    <t>Simge</t>
  </si>
  <si>
    <t>KesslerPia</t>
  </si>
  <si>
    <t>KSV</t>
  </si>
  <si>
    <t>Junkers</t>
  </si>
  <si>
    <t>SCHNITTE</t>
  </si>
  <si>
    <t>HOLL</t>
  </si>
  <si>
    <t>Mandy</t>
  </si>
  <si>
    <t>MARTIN</t>
  </si>
  <si>
    <t>Leonie-Mercedes</t>
  </si>
  <si>
    <t xml:space="preserve"> Tansila</t>
  </si>
  <si>
    <t>Thiemig</t>
  </si>
  <si>
    <t xml:space="preserve"> Fiona</t>
  </si>
  <si>
    <t xml:space="preserve"> Sophie</t>
  </si>
  <si>
    <t xml:space="preserve"> Eileen</t>
  </si>
  <si>
    <t>Blankenburg</t>
  </si>
  <si>
    <t>Kaufhold</t>
  </si>
  <si>
    <t>Viol</t>
  </si>
  <si>
    <t>Lederer</t>
  </si>
  <si>
    <t>Akdeniz</t>
  </si>
  <si>
    <t>Diara</t>
  </si>
  <si>
    <t>Maria</t>
  </si>
  <si>
    <t>Nicky-Jane</t>
  </si>
  <si>
    <t>Bühr</t>
  </si>
  <si>
    <t>Marlene</t>
  </si>
  <si>
    <t>Anne-Marie</t>
  </si>
  <si>
    <t>Aleta</t>
  </si>
  <si>
    <t>Neubert</t>
  </si>
  <si>
    <t>Sissi Lara</t>
  </si>
  <si>
    <t>Chantal Vivienne</t>
  </si>
  <si>
    <t>Sonnenberg</t>
  </si>
  <si>
    <t>Ulrike</t>
  </si>
  <si>
    <t>Corina</t>
  </si>
  <si>
    <t>Annemie</t>
  </si>
  <si>
    <t>Hinne</t>
  </si>
  <si>
    <t>Mache</t>
  </si>
  <si>
    <t>Diana</t>
  </si>
  <si>
    <t>Sophia</t>
  </si>
  <si>
    <t>Braun</t>
  </si>
  <si>
    <t>Henriette</t>
  </si>
  <si>
    <t>Feix</t>
  </si>
  <si>
    <t>Jacquelin</t>
  </si>
  <si>
    <t>Marianne</t>
  </si>
  <si>
    <t>Birk</t>
  </si>
  <si>
    <t>Maxi</t>
  </si>
  <si>
    <t>Allenhof</t>
  </si>
  <si>
    <t>Reichmann</t>
  </si>
  <si>
    <t>Bayer</t>
  </si>
  <si>
    <t>Haase</t>
  </si>
  <si>
    <t xml:space="preserve">Laura </t>
  </si>
  <si>
    <t>Moreno</t>
  </si>
  <si>
    <t xml:space="preserve">Sarah </t>
  </si>
  <si>
    <t>Sturm</t>
  </si>
  <si>
    <t>Spindler</t>
  </si>
  <si>
    <t>Christina</t>
  </si>
  <si>
    <t>Glenk</t>
  </si>
  <si>
    <t>Zander</t>
  </si>
  <si>
    <t>Lydia</t>
  </si>
  <si>
    <t>Birgit</t>
  </si>
  <si>
    <t>Holzäpfle</t>
  </si>
  <si>
    <t>Klassen</t>
  </si>
  <si>
    <t>Meisel</t>
  </si>
  <si>
    <t>Birkner</t>
  </si>
  <si>
    <t>Sherlyn</t>
  </si>
  <si>
    <t>Hinkelmann</t>
  </si>
  <si>
    <t>Bunn</t>
  </si>
  <si>
    <t>Mirjam</t>
  </si>
  <si>
    <t>Kim Katharina</t>
  </si>
  <si>
    <t>Rittmann</t>
  </si>
  <si>
    <t>Eichhorn</t>
  </si>
  <si>
    <t>Nina</t>
  </si>
  <si>
    <t>Nowak</t>
  </si>
  <si>
    <t>Nicolette</t>
  </si>
  <si>
    <t>Wever</t>
  </si>
  <si>
    <t>Anne</t>
  </si>
  <si>
    <t>Rauscher</t>
  </si>
  <si>
    <t>Lisa</t>
  </si>
  <si>
    <t>Weisser</t>
  </si>
  <si>
    <t>Jakubczyk</t>
  </si>
  <si>
    <t>Anika</t>
  </si>
  <si>
    <t>Nicole</t>
  </si>
  <si>
    <t xml:space="preserve"> Darlene</t>
  </si>
  <si>
    <t>Kaminiecka</t>
  </si>
  <si>
    <t xml:space="preserve"> Charis</t>
  </si>
  <si>
    <t xml:space="preserve"> Mara</t>
  </si>
  <si>
    <t>Patrusev</t>
  </si>
  <si>
    <t xml:space="preserve"> Saskia</t>
  </si>
  <si>
    <t>Regler</t>
  </si>
  <si>
    <t xml:space="preserve"> Anne-Katrin</t>
  </si>
  <si>
    <t xml:space="preserve"> Josefin</t>
  </si>
  <si>
    <t>Dambrowska</t>
  </si>
  <si>
    <t>Claudia</t>
  </si>
  <si>
    <t>Hawer</t>
  </si>
  <si>
    <t>Chalin</t>
  </si>
  <si>
    <t>Kabs</t>
  </si>
  <si>
    <t>Schreiber</t>
  </si>
  <si>
    <t>Edina</t>
  </si>
  <si>
    <t>Birthe</t>
  </si>
  <si>
    <t>Heerde</t>
  </si>
  <si>
    <t>Jasmin</t>
  </si>
  <si>
    <t>Jessika</t>
  </si>
  <si>
    <t>Luisa</t>
  </si>
  <si>
    <t>Dancz</t>
  </si>
  <si>
    <t>Svenja</t>
  </si>
  <si>
    <t>Dürksen</t>
  </si>
  <si>
    <t>Viktoria</t>
  </si>
  <si>
    <t>Valduga</t>
  </si>
  <si>
    <t>Camilla</t>
  </si>
  <si>
    <t>Yueksel</t>
  </si>
  <si>
    <t>Leyla</t>
  </si>
  <si>
    <t>Evelyn</t>
  </si>
  <si>
    <t>Seitz</t>
  </si>
  <si>
    <t>Bianca</t>
  </si>
  <si>
    <t>Kopp</t>
  </si>
  <si>
    <t>Madita</t>
  </si>
  <si>
    <t>Davina</t>
  </si>
  <si>
    <t>Kempa</t>
  </si>
  <si>
    <t>Sarah-Michelle</t>
  </si>
  <si>
    <t>Mattig</t>
  </si>
  <si>
    <t>Lea-Justine</t>
  </si>
  <si>
    <t>Truong Bach</t>
  </si>
  <si>
    <t>Lisa Mai</t>
  </si>
  <si>
    <t>Lorena</t>
  </si>
  <si>
    <t>Amelia</t>
  </si>
  <si>
    <t>SCHACHE</t>
  </si>
  <si>
    <t>Sina-Fanziska</t>
  </si>
  <si>
    <t>Breitschuh</t>
  </si>
  <si>
    <t>Marie Sophie</t>
  </si>
  <si>
    <t>BUCHHOLZ</t>
  </si>
  <si>
    <t>CARUSO</t>
  </si>
  <si>
    <t>Sarai</t>
  </si>
  <si>
    <t>Fähsecke</t>
  </si>
  <si>
    <t>GNÄDIG</t>
  </si>
  <si>
    <t>Hußmann</t>
  </si>
  <si>
    <t>Fenja</t>
  </si>
  <si>
    <t>KORALEWSKI</t>
  </si>
  <si>
    <t>Cheyenne</t>
  </si>
  <si>
    <t>Lammel</t>
  </si>
  <si>
    <t>LITTMANN</t>
  </si>
  <si>
    <t>Melina-Charleen</t>
  </si>
  <si>
    <t>MIESBAUER</t>
  </si>
  <si>
    <t>Sofia</t>
  </si>
  <si>
    <t>Alexandra</t>
  </si>
  <si>
    <t>Leonie Mercedes</t>
  </si>
  <si>
    <t>Schnitte</t>
  </si>
  <si>
    <t>Mohr</t>
  </si>
  <si>
    <t>Wetzel</t>
  </si>
  <si>
    <t>Sabrina</t>
  </si>
  <si>
    <t>Vivian</t>
  </si>
  <si>
    <t>Skeide</t>
  </si>
  <si>
    <t>Rochelt</t>
  </si>
  <si>
    <t>Viola</t>
  </si>
  <si>
    <t>Ratthay</t>
  </si>
  <si>
    <t>Mary-Anne</t>
  </si>
  <si>
    <t>Mareen</t>
  </si>
  <si>
    <t>Schröttke</t>
  </si>
  <si>
    <t>Samantha</t>
  </si>
  <si>
    <t>Heinzmann</t>
  </si>
  <si>
    <t>Kögl</t>
  </si>
  <si>
    <t>Annemarie</t>
  </si>
  <si>
    <t>Jacqueline</t>
  </si>
  <si>
    <t>Rozycki</t>
  </si>
  <si>
    <t>Natalia</t>
  </si>
  <si>
    <t xml:space="preserve">Julia </t>
  </si>
  <si>
    <t xml:space="preserve">Maxi </t>
  </si>
  <si>
    <t>Voit</t>
  </si>
  <si>
    <t>Isabel</t>
  </si>
  <si>
    <t>Fahr</t>
  </si>
  <si>
    <t>Klatt</t>
  </si>
  <si>
    <t>Cop</t>
  </si>
  <si>
    <t>Schweizer</t>
  </si>
  <si>
    <t>Cyntia</t>
  </si>
  <si>
    <t>Lisa Marie</t>
  </si>
  <si>
    <t>Holzäpfel</t>
  </si>
  <si>
    <t>Janin</t>
  </si>
  <si>
    <t xml:space="preserve"> Sherlyn</t>
  </si>
  <si>
    <t>Rebbeca</t>
  </si>
  <si>
    <t xml:space="preserve"> Jessica</t>
  </si>
  <si>
    <t xml:space="preserve"> Antonia</t>
  </si>
  <si>
    <t xml:space="preserve"> Nancy</t>
  </si>
  <si>
    <t>Piller</t>
  </si>
  <si>
    <t>Feldmann</t>
  </si>
  <si>
    <t>Kamieniecka</t>
  </si>
  <si>
    <t>Charis</t>
  </si>
  <si>
    <t>Laura-Sophie</t>
  </si>
  <si>
    <t>Keilholz</t>
  </si>
  <si>
    <t>Hanna</t>
  </si>
  <si>
    <t>Nadine</t>
  </si>
  <si>
    <t>Camila</t>
  </si>
  <si>
    <t>Eschrisch</t>
  </si>
  <si>
    <t>Orben</t>
  </si>
  <si>
    <t>Madelaine</t>
  </si>
  <si>
    <t>Elisabet</t>
  </si>
  <si>
    <t>MATTIG</t>
  </si>
  <si>
    <t>Lea Justine</t>
  </si>
  <si>
    <t>Milena</t>
  </si>
  <si>
    <t>Rössler</t>
  </si>
  <si>
    <t>KOPP</t>
  </si>
  <si>
    <t>Stoye</t>
  </si>
  <si>
    <t>Josefine</t>
  </si>
  <si>
    <t>Siebler</t>
  </si>
  <si>
    <t>Fiona</t>
  </si>
  <si>
    <t>Kimberly</t>
  </si>
  <si>
    <t>Bernadette</t>
  </si>
  <si>
    <t>SPILLER</t>
  </si>
  <si>
    <t>GUSKOWSKI</t>
  </si>
  <si>
    <t>Hannah</t>
  </si>
  <si>
    <t>BURKERT</t>
  </si>
  <si>
    <t>FUCHS</t>
  </si>
  <si>
    <t>PFALZGRAF</t>
  </si>
  <si>
    <t>URSOLINO</t>
  </si>
  <si>
    <t>ACKERMANN</t>
  </si>
  <si>
    <t>MARIANI</t>
  </si>
  <si>
    <t>VÖGELIN</t>
  </si>
  <si>
    <t>LOOSE</t>
  </si>
  <si>
    <t>Sina Franziska</t>
  </si>
  <si>
    <t>HASELMANN</t>
  </si>
  <si>
    <t>Alicia</t>
  </si>
  <si>
    <t>STÖCKLIN</t>
  </si>
  <si>
    <t>KEßLER</t>
  </si>
  <si>
    <t>BIENER</t>
  </si>
  <si>
    <t>SCHÖNSIEGEL</t>
  </si>
  <si>
    <t>Nietsche</t>
  </si>
  <si>
    <t>HUßMANN</t>
  </si>
  <si>
    <t>Ahmetov</t>
  </si>
  <si>
    <t>Salina</t>
  </si>
  <si>
    <t>Miesbauer</t>
  </si>
  <si>
    <t xml:space="preserve"> Diana</t>
  </si>
  <si>
    <t xml:space="preserve"> Elin</t>
  </si>
  <si>
    <t>Magomadora</t>
  </si>
  <si>
    <t>Raiana</t>
  </si>
  <si>
    <t>Magomadova</t>
  </si>
  <si>
    <t xml:space="preserve"> Raiana</t>
  </si>
  <si>
    <t xml:space="preserve"> Marie</t>
  </si>
  <si>
    <t>Neuhäuser</t>
  </si>
  <si>
    <t xml:space="preserve"> Leonie</t>
  </si>
  <si>
    <t>Marleen</t>
  </si>
  <si>
    <t>Altinsoy</t>
  </si>
  <si>
    <t>Elmas</t>
  </si>
  <si>
    <t>Bredow</t>
  </si>
  <si>
    <t>Celina Alina</t>
  </si>
  <si>
    <t>Rettenberger</t>
  </si>
  <si>
    <t>Nathalie</t>
  </si>
  <si>
    <t>Christine</t>
  </si>
  <si>
    <t>Benfer</t>
  </si>
  <si>
    <t>Inga</t>
  </si>
  <si>
    <t>Supe</t>
  </si>
  <si>
    <t xml:space="preserve">Jessica </t>
  </si>
  <si>
    <t>Hebibi</t>
  </si>
  <si>
    <t>Marigona</t>
  </si>
  <si>
    <t xml:space="preserve"> Cynthia</t>
  </si>
  <si>
    <t xml:space="preserve"> Lisa-Marie</t>
  </si>
  <si>
    <t xml:space="preserve"> Gina</t>
  </si>
  <si>
    <t>Heddrich</t>
  </si>
  <si>
    <t>Ebner</t>
  </si>
  <si>
    <t>Arnoldi</t>
  </si>
  <si>
    <t>Janet</t>
  </si>
  <si>
    <t>Darlene</t>
  </si>
  <si>
    <t>Marie-Luise</t>
  </si>
  <si>
    <t>Dabrowska</t>
  </si>
  <si>
    <t>Bruhn</t>
  </si>
  <si>
    <t>Franziska</t>
  </si>
  <si>
    <t>Laura Sophie</t>
  </si>
  <si>
    <t>Klaudia</t>
  </si>
  <si>
    <t>Analena</t>
  </si>
  <si>
    <t>Linnea</t>
  </si>
  <si>
    <t>Marina</t>
  </si>
  <si>
    <t>Cindy</t>
  </si>
  <si>
    <t>Weickel</t>
  </si>
  <si>
    <t>TRUONG BACH</t>
  </si>
  <si>
    <t>KAISER</t>
  </si>
  <si>
    <t>SEITZ</t>
  </si>
  <si>
    <t>STOYE</t>
  </si>
  <si>
    <t>Rößler</t>
  </si>
  <si>
    <t>KEMPA</t>
  </si>
  <si>
    <t>KUDLING</t>
  </si>
  <si>
    <t>KUBELKA</t>
  </si>
  <si>
    <t>PLATHE</t>
  </si>
  <si>
    <t>Lilly</t>
  </si>
  <si>
    <t>Guskowski</t>
  </si>
  <si>
    <t>NGUYEN</t>
  </si>
  <si>
    <t>Freya Marie</t>
  </si>
  <si>
    <t>Schmitt-Pfersching</t>
  </si>
  <si>
    <t>DAUX</t>
  </si>
  <si>
    <t>Lilou</t>
  </si>
  <si>
    <t>Marie-Sophie</t>
  </si>
  <si>
    <t>GEFFROY</t>
  </si>
  <si>
    <t>AHMETOV</t>
  </si>
  <si>
    <t>Krätschmer</t>
  </si>
  <si>
    <t>KURBANOVA</t>
  </si>
  <si>
    <t>Kathrin</t>
  </si>
  <si>
    <t>Susanne</t>
  </si>
  <si>
    <t>Siegmund</t>
  </si>
  <si>
    <t xml:space="preserve">Victoria </t>
  </si>
  <si>
    <t xml:space="preserve">Elisa </t>
  </si>
  <si>
    <t>Geicke</t>
  </si>
  <si>
    <t xml:space="preserve">Vivian </t>
  </si>
  <si>
    <t xml:space="preserve"> Ratthay</t>
  </si>
  <si>
    <t>Morosowa</t>
  </si>
  <si>
    <t xml:space="preserve"> Sarah</t>
  </si>
  <si>
    <t>Seufert</t>
  </si>
  <si>
    <t>Alisha</t>
  </si>
  <si>
    <t>Ross</t>
  </si>
  <si>
    <t>Kellermeier</t>
  </si>
  <si>
    <t>Rosendahl</t>
  </si>
  <si>
    <t>Freja</t>
  </si>
  <si>
    <t>Idieva</t>
  </si>
  <si>
    <t>Khava</t>
  </si>
  <si>
    <t>PERLT</t>
  </si>
  <si>
    <t>KEIL</t>
  </si>
  <si>
    <t>Anna-Katharina</t>
  </si>
  <si>
    <t>RUSCH</t>
  </si>
  <si>
    <t>Anna-Lena</t>
  </si>
  <si>
    <t>REZZAK</t>
  </si>
  <si>
    <t>Amelle</t>
  </si>
  <si>
    <t>Spicker</t>
  </si>
  <si>
    <t>Sahra</t>
  </si>
  <si>
    <t>Czerwenka,</t>
  </si>
  <si>
    <t>Hinkelmann,</t>
  </si>
  <si>
    <t>Kratschmann,</t>
  </si>
  <si>
    <t>Noa,</t>
  </si>
  <si>
    <t>Piller,</t>
  </si>
  <si>
    <t>Tabel,</t>
  </si>
  <si>
    <t>Witte,</t>
  </si>
  <si>
    <t>Kirsten</t>
  </si>
  <si>
    <t>Dauth,</t>
  </si>
  <si>
    <t>Walzak,</t>
  </si>
  <si>
    <t>BECKER,</t>
  </si>
  <si>
    <t>DÖLL,</t>
  </si>
  <si>
    <t>ESCHRICH,</t>
  </si>
  <si>
    <t>IDIEVA,</t>
  </si>
  <si>
    <t>ORBEN,</t>
  </si>
  <si>
    <t>TAUBERT,</t>
  </si>
  <si>
    <t>WALDENBERGER,</t>
  </si>
  <si>
    <t>DIBOTI</t>
  </si>
  <si>
    <t>Kaitly</t>
  </si>
  <si>
    <t>EL</t>
  </si>
  <si>
    <t>YABOURI</t>
  </si>
  <si>
    <t>Ferg</t>
  </si>
  <si>
    <t>Veronika</t>
  </si>
  <si>
    <t>Nsoukpoe</t>
  </si>
  <si>
    <t>Elisabeth</t>
  </si>
  <si>
    <t xml:space="preserve">Median </t>
  </si>
  <si>
    <t>Hannelore</t>
  </si>
  <si>
    <t>25s  - Sternlauf</t>
  </si>
  <si>
    <t>25s - Sternlauf</t>
  </si>
  <si>
    <t>KöGe</t>
  </si>
  <si>
    <t>Die Ergebnisfaktoren dienen der besseren Handhabung im Wettkampfgeschehen. Mit ihrer Hilfe kann die Leistung der Athletinnen in Punkte umgerechnet werden.
Für die Herleitung der Punktwerte sucht man das Körpergewicht der Athletin in der Spalte "KöGe". Anschließend multipliziert man den jeweiligen Faktor aus der gleichen Zeile mit dem Wettkampfergebnis. Im Fall des Sternlaufs muss beachtet werden, dass man die gelaufene Zeit von "25" subtrahiert und dann weiterrechnet.
Möchte man beispielsweise wissen wie viele Punkte sich ergeben, wenn ein Mädchen der AK14 mit einem Körpergewicht von 40 kg im Reißen eine Hantellast von 35 kg bewältigt, orientiert man sich an Zeile 20 (KöGe = 40) der linken Tabelle und multipliziert die 35 kg im Reißen mit dem Faktor "2.114". Es ergibt sich eine Punktzahl von "73,99" Punkten.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</si>
</sst>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b/>
      <sz val="18"/>
      <color theme="1"/>
      <name val="Calibri"/>
      <family val="2"/>
      <scheme val="minor"/>
    </font>
    <font>
      <b/>
      <sz val="20"/>
      <color theme="1"/>
      <name val="Calibri"/>
      <family val="2"/>
      <scheme val="minor"/>
    </font>
    <font>
      <sz val="11"/>
      <color theme="4" tint="-0.499984740745262"/>
      <name val="Calibri"/>
      <family val="2"/>
      <scheme val="minor"/>
    </font>
    <font>
      <sz val="11"/>
      <color rgb="FFFF0000"/>
      <name val="Calibri"/>
      <family val="2"/>
      <scheme val="minor"/>
    </font>
    <font>
      <sz val="11"/>
      <color theme="0"/>
      <name val="Calibri"/>
      <family val="2"/>
      <scheme val="minor"/>
    </font>
    <font>
      <b/>
      <sz val="14"/>
      <color theme="1"/>
      <name val="Calibri"/>
      <family val="2"/>
      <scheme val="minor"/>
    </font>
    <font>
      <sz val="20"/>
      <color rgb="FFFF0000"/>
      <name val="Calibri"/>
      <family val="2"/>
      <scheme val="minor"/>
    </font>
    <font>
      <b/>
      <sz val="18"/>
      <name val="Calibri"/>
      <family val="2"/>
      <scheme val="minor"/>
    </font>
    <font>
      <b/>
      <sz val="16"/>
      <name val="Calibri"/>
      <family val="2"/>
      <scheme val="minor"/>
    </font>
    <font>
      <b/>
      <sz val="11"/>
      <name val="Calibri"/>
      <family val="2"/>
      <scheme val="minor"/>
    </font>
    <font>
      <sz val="11"/>
      <name val="Calibri"/>
      <family val="2"/>
      <scheme val="minor"/>
    </font>
    <font>
      <b/>
      <sz val="16"/>
      <color theme="9"/>
      <name val="Calibri"/>
      <family val="2"/>
      <scheme val="minor"/>
    </font>
    <font>
      <sz val="20"/>
      <color rgb="FFC00000"/>
      <name val="Calibri"/>
      <family val="2"/>
      <scheme val="minor"/>
    </font>
    <font>
      <b/>
      <sz val="20"/>
      <color rgb="FFC00000"/>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13">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s>
  <cellStyleXfs count="1">
    <xf numFmtId="0" fontId="0" fillId="0" borderId="0"/>
  </cellStyleXfs>
  <cellXfs count="47">
    <xf numFmtId="0" fontId="0" fillId="0" borderId="0" xfId="0"/>
    <xf numFmtId="0" fontId="0" fillId="0" borderId="0" xfId="0" applyNumberFormat="1"/>
    <xf numFmtId="0" fontId="0" fillId="0" borderId="0" xfId="0" applyNumberFormat="1" applyAlignment="1">
      <alignment wrapText="1"/>
    </xf>
    <xf numFmtId="2" fontId="0" fillId="0" borderId="0" xfId="0" applyNumberFormat="1"/>
    <xf numFmtId="0" fontId="1" fillId="0" borderId="0" xfId="0" applyFont="1"/>
    <xf numFmtId="0" fontId="1" fillId="2" borderId="0" xfId="0" applyFont="1" applyFill="1"/>
    <xf numFmtId="0" fontId="3" fillId="0" borderId="0" xfId="0" applyFont="1"/>
    <xf numFmtId="0" fontId="0" fillId="3" borderId="0" xfId="0" applyFill="1"/>
    <xf numFmtId="0" fontId="2" fillId="3" borderId="0" xfId="0" applyFont="1" applyFill="1" applyAlignment="1"/>
    <xf numFmtId="0" fontId="6" fillId="0" borderId="2" xfId="0" applyFont="1" applyBorder="1"/>
    <xf numFmtId="0" fontId="2" fillId="3" borderId="5" xfId="0" applyFont="1" applyFill="1" applyBorder="1" applyAlignment="1">
      <alignment horizontal="center" textRotation="90"/>
    </xf>
    <xf numFmtId="0" fontId="0" fillId="3" borderId="5" xfId="0" applyFill="1" applyBorder="1"/>
    <xf numFmtId="0" fontId="2" fillId="3" borderId="5" xfId="0" applyFont="1" applyFill="1" applyBorder="1" applyAlignment="1"/>
    <xf numFmtId="0" fontId="7" fillId="0" borderId="0" xfId="0" applyFont="1"/>
    <xf numFmtId="0" fontId="10" fillId="0" borderId="2" xfId="0" applyFont="1" applyBorder="1"/>
    <xf numFmtId="0" fontId="12" fillId="0" borderId="2" xfId="0" applyFont="1" applyBorder="1" applyAlignment="1">
      <alignment horizontal="center" textRotation="90"/>
    </xf>
    <xf numFmtId="0" fontId="13" fillId="0" borderId="2" xfId="0" applyFont="1" applyBorder="1"/>
    <xf numFmtId="0" fontId="15" fillId="0" borderId="2" xfId="0" applyFont="1" applyBorder="1" applyAlignment="1">
      <alignment horizontal="center" textRotation="90"/>
    </xf>
    <xf numFmtId="0" fontId="16" fillId="0" borderId="2" xfId="0" applyFont="1" applyBorder="1"/>
    <xf numFmtId="0" fontId="17" fillId="0" borderId="2" xfId="0" applyFont="1" applyBorder="1" applyAlignment="1">
      <alignment horizontal="center" textRotation="90"/>
    </xf>
    <xf numFmtId="0" fontId="0" fillId="3" borderId="0" xfId="0" applyFill="1" applyAlignment="1">
      <alignment horizontal="center"/>
    </xf>
    <xf numFmtId="0" fontId="1" fillId="3" borderId="9" xfId="0" applyFont="1" applyFill="1" applyBorder="1" applyAlignment="1">
      <alignment horizontal="center"/>
    </xf>
    <xf numFmtId="0" fontId="0" fillId="3" borderId="5" xfId="0"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0" xfId="0" applyFont="1" applyFill="1" applyBorder="1" applyAlignment="1">
      <alignment horizontal="center"/>
    </xf>
    <xf numFmtId="0" fontId="8" fillId="3" borderId="0" xfId="0" applyFont="1" applyFill="1"/>
    <xf numFmtId="0" fontId="13" fillId="0" borderId="2" xfId="0" applyFont="1" applyBorder="1" applyProtection="1">
      <protection locked="0"/>
    </xf>
    <xf numFmtId="0" fontId="14" fillId="0" borderId="2" xfId="0" applyFont="1" applyBorder="1" applyProtection="1">
      <protection locked="0"/>
    </xf>
    <xf numFmtId="0" fontId="0" fillId="3" borderId="10" xfId="0" applyFill="1" applyBorder="1"/>
    <xf numFmtId="0" fontId="0" fillId="3" borderId="0" xfId="0" applyFill="1" applyBorder="1" applyAlignment="1">
      <alignment wrapText="1"/>
    </xf>
    <xf numFmtId="0" fontId="0" fillId="3" borderId="0" xfId="0" applyFill="1" applyBorder="1"/>
    <xf numFmtId="0" fontId="12" fillId="0" borderId="2" xfId="0" applyNumberFormat="1" applyFont="1" applyBorder="1" applyAlignment="1">
      <alignment horizontal="center" textRotation="90"/>
    </xf>
    <xf numFmtId="0" fontId="14" fillId="0" borderId="2" xfId="0" applyNumberFormat="1" applyFont="1" applyBorder="1" applyProtection="1">
      <protection locked="0"/>
    </xf>
    <xf numFmtId="0" fontId="11" fillId="0" borderId="3" xfId="0" applyFont="1" applyBorder="1" applyAlignment="1">
      <alignment horizontal="center"/>
    </xf>
    <xf numFmtId="0" fontId="11" fillId="0" borderId="4" xfId="0" applyFont="1" applyBorder="1" applyAlignment="1">
      <alignment horizontal="center"/>
    </xf>
    <xf numFmtId="0" fontId="11"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5" fillId="0" borderId="7" xfId="0" applyFont="1" applyBorder="1" applyAlignment="1">
      <alignment horizontal="center" vertical="top"/>
    </xf>
    <xf numFmtId="0" fontId="5" fillId="0" borderId="6" xfId="0" applyFont="1" applyBorder="1" applyAlignment="1">
      <alignment horizontal="center" vertical="top"/>
    </xf>
    <xf numFmtId="0" fontId="5" fillId="0" borderId="8" xfId="0" applyFont="1" applyBorder="1" applyAlignment="1">
      <alignment horizontal="center" vertical="top"/>
    </xf>
    <xf numFmtId="0" fontId="9" fillId="3" borderId="0" xfId="0" applyFont="1" applyFill="1" applyAlignment="1">
      <alignment horizontal="center"/>
    </xf>
    <xf numFmtId="0" fontId="0" fillId="3" borderId="3" xfId="0" applyFill="1" applyBorder="1" applyAlignment="1">
      <alignment wrapText="1"/>
    </xf>
    <xf numFmtId="0" fontId="0" fillId="3" borderId="4" xfId="0" applyFill="1" applyBorder="1"/>
    <xf numFmtId="0" fontId="0" fillId="3" borderId="1" xfId="0" applyFill="1" applyBorder="1"/>
  </cellXfs>
  <cellStyles count="1">
    <cellStyle name="Standard" xfId="0" builtinId="0"/>
  </cellStyles>
  <dxfs count="9">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66261</xdr:colOff>
      <xdr:row>0</xdr:row>
      <xdr:rowOff>33130</xdr:rowOff>
    </xdr:from>
    <xdr:to>
      <xdr:col>1</xdr:col>
      <xdr:colOff>198784</xdr:colOff>
      <xdr:row>0</xdr:row>
      <xdr:rowOff>398451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61" y="33130"/>
          <a:ext cx="1457740" cy="365321"/>
        </a:xfrm>
        <a:prstGeom prst="rect">
          <a:avLst/>
        </a:prstGeom>
      </xdr:spPr>
    </xdr:pic>
    <xdr:clientData/>
  </xdr:twoCellAnchor>
  <xdr:twoCellAnchor editAs="oneCell">
    <xdr:from>
      <xdr:col>0</xdr:col>
      <xdr:colOff>57979</xdr:colOff>
      <xdr:row>0</xdr:row>
      <xdr:rowOff>405848</xdr:rowOff>
    </xdr:from>
    <xdr:to>
      <xdr:col>1</xdr:col>
      <xdr:colOff>180562</xdr:colOff>
      <xdr:row>0</xdr:row>
      <xdr:rowOff>795130</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4088" b="19306"/>
        <a:stretch/>
      </xdr:blipFill>
      <xdr:spPr>
        <a:xfrm>
          <a:off x="57979" y="405848"/>
          <a:ext cx="1447800" cy="389282"/>
        </a:xfrm>
        <a:prstGeom prst="rect">
          <a:avLst/>
        </a:prstGeom>
      </xdr:spPr>
    </xdr:pic>
    <xdr:clientData/>
  </xdr:twoCellAnchor>
  <xdr:twoCellAnchor editAs="oneCell">
    <xdr:from>
      <xdr:col>20</xdr:col>
      <xdr:colOff>124240</xdr:colOff>
      <xdr:row>0</xdr:row>
      <xdr:rowOff>82826</xdr:rowOff>
    </xdr:from>
    <xdr:to>
      <xdr:col>21</xdr:col>
      <xdr:colOff>439729</xdr:colOff>
      <xdr:row>0</xdr:row>
      <xdr:rowOff>811702</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55088" y="82826"/>
          <a:ext cx="704771" cy="728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30694</xdr:colOff>
      <xdr:row>0</xdr:row>
      <xdr:rowOff>168089</xdr:rowOff>
    </xdr:from>
    <xdr:to>
      <xdr:col>1</xdr:col>
      <xdr:colOff>726434</xdr:colOff>
      <xdr:row>0</xdr:row>
      <xdr:rowOff>533410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94" y="168089"/>
          <a:ext cx="1457740" cy="365321"/>
        </a:xfrm>
        <a:prstGeom prst="rect">
          <a:avLst/>
        </a:prstGeom>
      </xdr:spPr>
    </xdr:pic>
    <xdr:clientData/>
  </xdr:twoCellAnchor>
  <xdr:twoCellAnchor editAs="oneCell">
    <xdr:from>
      <xdr:col>0</xdr:col>
      <xdr:colOff>22412</xdr:colOff>
      <xdr:row>0</xdr:row>
      <xdr:rowOff>540807</xdr:rowOff>
    </xdr:from>
    <xdr:to>
      <xdr:col>1</xdr:col>
      <xdr:colOff>708212</xdr:colOff>
      <xdr:row>0</xdr:row>
      <xdr:rowOff>930089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4088" b="19306"/>
        <a:stretch/>
      </xdr:blipFill>
      <xdr:spPr>
        <a:xfrm>
          <a:off x="22412" y="540807"/>
          <a:ext cx="1447800" cy="389282"/>
        </a:xfrm>
        <a:prstGeom prst="rect">
          <a:avLst/>
        </a:prstGeom>
      </xdr:spPr>
    </xdr:pic>
    <xdr:clientData/>
  </xdr:twoCellAnchor>
  <xdr:twoCellAnchor editAs="oneCell">
    <xdr:from>
      <xdr:col>13</xdr:col>
      <xdr:colOff>44824</xdr:colOff>
      <xdr:row>0</xdr:row>
      <xdr:rowOff>100854</xdr:rowOff>
    </xdr:from>
    <xdr:to>
      <xdr:col>13</xdr:col>
      <xdr:colOff>749595</xdr:colOff>
      <xdr:row>0</xdr:row>
      <xdr:rowOff>829730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92853" y="100854"/>
          <a:ext cx="704771" cy="7288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3"/>
  <sheetViews>
    <sheetView tabSelected="1" zoomScale="115" zoomScaleNormal="115" workbookViewId="0">
      <pane ySplit="3" topLeftCell="A4" activePane="bottomLeft" state="frozen"/>
      <selection pane="bottomLeft" activeCell="J4" sqref="J4"/>
    </sheetView>
  </sheetViews>
  <sheetFormatPr baseColWidth="10" defaultColWidth="11.44140625" defaultRowHeight="25.8" x14ac:dyDescent="0.5"/>
  <cols>
    <col min="1" max="1" width="19.88671875" style="27" customWidth="1"/>
    <col min="2" max="2" width="17.5546875" style="27" customWidth="1"/>
    <col min="3" max="3" width="5.88671875" style="28" customWidth="1"/>
    <col min="4" max="4" width="5.88671875" style="33" customWidth="1"/>
    <col min="5" max="13" width="5.88671875" style="28" customWidth="1"/>
    <col min="14" max="14" width="12.33203125" style="11" customWidth="1"/>
    <col min="15" max="21" width="5.88671875" style="9" customWidth="1"/>
    <col min="22" max="22" width="12.33203125" style="14" customWidth="1"/>
    <col min="23" max="26" width="9.109375" style="7" customWidth="1"/>
    <col min="27" max="16384" width="11.44140625" style="7"/>
  </cols>
  <sheetData>
    <row r="1" spans="1:27" ht="70.5" customHeight="1" x14ac:dyDescent="0.3">
      <c r="A1" s="40" t="s">
        <v>163</v>
      </c>
      <c r="B1" s="41"/>
      <c r="C1" s="41"/>
      <c r="D1" s="41"/>
      <c r="E1" s="41"/>
      <c r="F1" s="41"/>
      <c r="G1" s="41"/>
      <c r="H1" s="41"/>
      <c r="I1" s="41"/>
      <c r="J1" s="41"/>
      <c r="K1" s="41"/>
      <c r="L1" s="41"/>
      <c r="M1" s="41"/>
      <c r="N1" s="41"/>
      <c r="O1" s="41"/>
      <c r="P1" s="41"/>
      <c r="Q1" s="41"/>
      <c r="R1" s="41"/>
      <c r="S1" s="41"/>
      <c r="T1" s="41"/>
      <c r="U1" s="41"/>
      <c r="V1" s="42"/>
      <c r="W1" s="26" t="s">
        <v>171</v>
      </c>
    </row>
    <row r="2" spans="1:27" ht="26.25" customHeight="1" x14ac:dyDescent="0.35">
      <c r="A2" s="34" t="s">
        <v>150</v>
      </c>
      <c r="B2" s="35"/>
      <c r="C2" s="35"/>
      <c r="D2" s="35"/>
      <c r="E2" s="35"/>
      <c r="F2" s="35"/>
      <c r="G2" s="35"/>
      <c r="H2" s="35"/>
      <c r="I2" s="35"/>
      <c r="J2" s="35"/>
      <c r="K2" s="35"/>
      <c r="L2" s="35"/>
      <c r="M2" s="36"/>
      <c r="N2" s="12"/>
      <c r="O2" s="37" t="s">
        <v>165</v>
      </c>
      <c r="P2" s="38"/>
      <c r="Q2" s="38"/>
      <c r="R2" s="38"/>
      <c r="S2" s="38"/>
      <c r="T2" s="38"/>
      <c r="U2" s="38"/>
      <c r="V2" s="39"/>
      <c r="W2" s="8"/>
      <c r="X2" s="8"/>
      <c r="Y2" s="8"/>
      <c r="Z2" s="8"/>
      <c r="AA2" s="8"/>
    </row>
    <row r="3" spans="1:27" ht="198.75" customHeight="1" x14ac:dyDescent="0.3">
      <c r="A3" s="15" t="s">
        <v>134</v>
      </c>
      <c r="B3" s="15" t="s">
        <v>135</v>
      </c>
      <c r="C3" s="15" t="s">
        <v>152</v>
      </c>
      <c r="D3" s="32" t="s">
        <v>151</v>
      </c>
      <c r="E3" s="15" t="s">
        <v>147</v>
      </c>
      <c r="F3" s="15" t="s">
        <v>148</v>
      </c>
      <c r="G3" s="15" t="s">
        <v>149</v>
      </c>
      <c r="H3" s="15" t="s">
        <v>153</v>
      </c>
      <c r="I3" s="15" t="s">
        <v>154</v>
      </c>
      <c r="J3" s="15" t="s">
        <v>155</v>
      </c>
      <c r="K3" s="15" t="s">
        <v>156</v>
      </c>
      <c r="L3" s="15" t="s">
        <v>157</v>
      </c>
      <c r="M3" s="15" t="s">
        <v>140</v>
      </c>
      <c r="N3" s="10"/>
      <c r="O3" s="17" t="s">
        <v>139</v>
      </c>
      <c r="P3" s="17" t="s">
        <v>158</v>
      </c>
      <c r="Q3" s="17" t="s">
        <v>159</v>
      </c>
      <c r="R3" s="17" t="s">
        <v>160</v>
      </c>
      <c r="S3" s="17" t="s">
        <v>161</v>
      </c>
      <c r="T3" s="17" t="s">
        <v>162</v>
      </c>
      <c r="U3" s="17" t="s">
        <v>145</v>
      </c>
      <c r="V3" s="19" t="s">
        <v>144</v>
      </c>
      <c r="Z3" s="29"/>
    </row>
    <row r="4" spans="1:27" ht="26.25" x14ac:dyDescent="0.4">
      <c r="A4" s="27" t="s">
        <v>170</v>
      </c>
      <c r="B4" s="27" t="s">
        <v>776</v>
      </c>
      <c r="C4" s="28">
        <v>14</v>
      </c>
      <c r="D4" s="33">
        <v>40</v>
      </c>
      <c r="E4" s="28">
        <v>30</v>
      </c>
      <c r="F4" s="28">
        <v>33</v>
      </c>
      <c r="G4" s="28">
        <v>35</v>
      </c>
      <c r="H4" s="28">
        <v>45</v>
      </c>
      <c r="I4" s="28">
        <v>48</v>
      </c>
      <c r="J4" s="28">
        <v>51</v>
      </c>
      <c r="K4" s="28">
        <v>12</v>
      </c>
      <c r="L4" s="28">
        <v>11</v>
      </c>
      <c r="M4" s="28">
        <v>12</v>
      </c>
      <c r="O4" s="16">
        <f t="shared" ref="O4:O62" si="0">MAX(E4,F4,G4)+MAX(H4,I4,J4)</f>
        <v>86</v>
      </c>
      <c r="P4" s="16">
        <f>IF($C4&lt;16,MAX($E4:$G4)/($D4^0.70558407859294)*'Hintergrund Berechnung'!$I$941,MAX($E4:$G4)/($D4^0.70558407859294)*'Hintergrund Berechnung'!$I$942)</f>
        <v>73.981353093602664</v>
      </c>
      <c r="Q4" s="16">
        <f>IF($C4&lt;16,MAX($H4:$J4)/($D4^0.70558407859294)*'Hintergrund Berechnung'!$I$941,MAX($H4:$J4)/($D4^0.70558407859294)*'Hintergrund Berechnung'!$I$942)</f>
        <v>107.80140022210675</v>
      </c>
      <c r="R4" s="16">
        <f t="shared" ref="R4:R62" si="1">P4+Q4</f>
        <v>181.78275331570941</v>
      </c>
      <c r="S4" s="16">
        <f>ROUND(IF(C4&lt;16,$K4/($D4^0.450818786555515)*'Hintergrund Berechnung'!$N$941,$K4/($D4^0.450818786555515)*'Hintergrund Berechnung'!$N$942),0)</f>
        <v>96</v>
      </c>
      <c r="T4" s="16">
        <f>ROUND(IF(C4&lt;16,$L4*'Hintergrund Berechnung'!$O$941,$L4*'Hintergrund Berechnung'!$O$942),0)</f>
        <v>93</v>
      </c>
      <c r="U4" s="16">
        <f>ROUND(IF(C4&lt;16,IF(M4&gt;0,(25-$M4)*'Hintergrund Berechnung'!$J$941,0),IF(M4&gt;0,(25-$M4)*'Hintergrund Berechnung'!$J$942,0)),0)</f>
        <v>49</v>
      </c>
      <c r="V4" s="18">
        <f t="shared" ref="V4:V62" si="2">ROUND(SUM(R4:U4),0)</f>
        <v>420</v>
      </c>
    </row>
    <row r="5" spans="1:27" ht="26.25" x14ac:dyDescent="0.4">
      <c r="O5" s="16">
        <f t="shared" si="0"/>
        <v>0</v>
      </c>
      <c r="P5" s="16" t="e">
        <f>IF($C5&lt;16,MAX($E5:$G5)/($D5^0.70558407859294)*'Hintergrund Berechnung'!$I$941,MAX($E5:$G5)/($D5^0.70558407859294)*'Hintergrund Berechnung'!$I$942)</f>
        <v>#DIV/0!</v>
      </c>
      <c r="Q5" s="16" t="e">
        <f>IF($C5&lt;16,MAX($H5:$J5)/($D5^0.70558407859294)*'Hintergrund Berechnung'!$I$941,MAX($H5:$J5)/($D5^0.70558407859294)*'Hintergrund Berechnung'!$I$942)</f>
        <v>#DIV/0!</v>
      </c>
      <c r="R5" s="16" t="e">
        <f t="shared" si="1"/>
        <v>#DIV/0!</v>
      </c>
      <c r="S5" s="16" t="e">
        <f>ROUND(IF(C5&lt;16,$K5/($D5^0.450818786555515)*'Hintergrund Berechnung'!$N$941,$K5/($D5^0.450818786555515)*'Hintergrund Berechnung'!$N$942),0)</f>
        <v>#DIV/0!</v>
      </c>
      <c r="T5" s="16">
        <f>ROUND(IF(C5&lt;16,$L5*'Hintergrund Berechnung'!$O$941,$L5*'Hintergrund Berechnung'!$O$942),0)</f>
        <v>0</v>
      </c>
      <c r="U5" s="16">
        <f>ROUND(IF(C5&lt;16,IF(M5&gt;0,(25-$M5)*'Hintergrund Berechnung'!$J$941,0),IF(M5&gt;0,(25-$M5)*'Hintergrund Berechnung'!$J$942,0)),0)</f>
        <v>0</v>
      </c>
      <c r="V5" s="18" t="e">
        <f t="shared" si="2"/>
        <v>#DIV/0!</v>
      </c>
    </row>
    <row r="6" spans="1:27" ht="26.25" x14ac:dyDescent="0.4">
      <c r="O6" s="16">
        <f t="shared" si="0"/>
        <v>0</v>
      </c>
      <c r="P6" s="16" t="e">
        <f>IF($C6&lt;16,MAX($E6:$G6)/($D6^0.70558407859294)*'Hintergrund Berechnung'!$I$941,MAX($E6:$G6)/($D6^0.70558407859294)*'Hintergrund Berechnung'!$I$942)</f>
        <v>#DIV/0!</v>
      </c>
      <c r="Q6" s="16" t="e">
        <f>IF($C6&lt;16,MAX($H6:$J6)/($D6^0.70558407859294)*'Hintergrund Berechnung'!$I$941,MAX($H6:$J6)/($D6^0.70558407859294)*'Hintergrund Berechnung'!$I$942)</f>
        <v>#DIV/0!</v>
      </c>
      <c r="R6" s="16" t="e">
        <f t="shared" si="1"/>
        <v>#DIV/0!</v>
      </c>
      <c r="S6" s="16" t="e">
        <f>ROUND(IF(C6&lt;16,$K6/($D6^0.450818786555515)*'Hintergrund Berechnung'!$N$941,$K6/($D6^0.450818786555515)*'Hintergrund Berechnung'!$N$942),0)</f>
        <v>#DIV/0!</v>
      </c>
      <c r="T6" s="16">
        <f>ROUND(IF(C6&lt;16,$L6*'Hintergrund Berechnung'!$O$941,$L6*'Hintergrund Berechnung'!$O$942),0)</f>
        <v>0</v>
      </c>
      <c r="U6" s="16">
        <f>ROUND(IF(C6&lt;16,IF(M6&gt;0,(25-$M6)*'Hintergrund Berechnung'!$J$941,0),IF(M6&gt;0,(25-$M6)*'Hintergrund Berechnung'!$J$942,0)),0)</f>
        <v>0</v>
      </c>
      <c r="V6" s="18" t="e">
        <f t="shared" si="2"/>
        <v>#DIV/0!</v>
      </c>
    </row>
    <row r="7" spans="1:27" ht="26.25" x14ac:dyDescent="0.4">
      <c r="O7" s="16">
        <f t="shared" si="0"/>
        <v>0</v>
      </c>
      <c r="P7" s="16" t="e">
        <f>IF($C7&lt;16,MAX($E7:$G7)/($D7^0.70558407859294)*'Hintergrund Berechnung'!$I$941,MAX($E7:$G7)/($D7^0.70558407859294)*'Hintergrund Berechnung'!$I$942)</f>
        <v>#DIV/0!</v>
      </c>
      <c r="Q7" s="16" t="e">
        <f>IF($C7&lt;16,MAX($H7:$J7)/($D7^0.70558407859294)*'Hintergrund Berechnung'!$I$941,MAX($H7:$J7)/($D7^0.70558407859294)*'Hintergrund Berechnung'!$I$942)</f>
        <v>#DIV/0!</v>
      </c>
      <c r="R7" s="16" t="e">
        <f t="shared" si="1"/>
        <v>#DIV/0!</v>
      </c>
      <c r="S7" s="16" t="e">
        <f>ROUND(IF(C7&lt;16,$K7/($D7^0.450818786555515)*'Hintergrund Berechnung'!$N$941,$K7/($D7^0.450818786555515)*'Hintergrund Berechnung'!$N$942),0)</f>
        <v>#DIV/0!</v>
      </c>
      <c r="T7" s="16">
        <f>ROUND(IF(C7&lt;16,$L7*'Hintergrund Berechnung'!$O$941,$L7*'Hintergrund Berechnung'!$O$942),0)</f>
        <v>0</v>
      </c>
      <c r="U7" s="16">
        <f>ROUND(IF(C7&lt;16,IF(M7&gt;0,(25-$M7)*'Hintergrund Berechnung'!$J$941,0),IF(M7&gt;0,(25-$M7)*'Hintergrund Berechnung'!$J$942,0)),0)</f>
        <v>0</v>
      </c>
      <c r="V7" s="18" t="e">
        <f t="shared" si="2"/>
        <v>#DIV/0!</v>
      </c>
    </row>
    <row r="8" spans="1:27" ht="26.25" x14ac:dyDescent="0.4">
      <c r="O8" s="16">
        <f t="shared" si="0"/>
        <v>0</v>
      </c>
      <c r="P8" s="16" t="e">
        <f>IF($C8&lt;16,MAX($E8:$G8)/($D8^0.70558407859294)*'Hintergrund Berechnung'!$I$941,MAX($E8:$G8)/($D8^0.70558407859294)*'Hintergrund Berechnung'!$I$942)</f>
        <v>#DIV/0!</v>
      </c>
      <c r="Q8" s="16" t="e">
        <f>IF($C8&lt;16,MAX($H8:$J8)/($D8^0.70558407859294)*'Hintergrund Berechnung'!$I$941,MAX($H8:$J8)/($D8^0.70558407859294)*'Hintergrund Berechnung'!$I$942)</f>
        <v>#DIV/0!</v>
      </c>
      <c r="R8" s="16" t="e">
        <f t="shared" si="1"/>
        <v>#DIV/0!</v>
      </c>
      <c r="S8" s="16" t="e">
        <f>ROUND(IF(C8&lt;16,$K8/($D8^0.450818786555515)*'Hintergrund Berechnung'!$N$941,$K8/($D8^0.450818786555515)*'Hintergrund Berechnung'!$N$942),0)</f>
        <v>#DIV/0!</v>
      </c>
      <c r="T8" s="16">
        <f>ROUND(IF(C8&lt;16,$L8*'Hintergrund Berechnung'!$O$941,$L8*'Hintergrund Berechnung'!$O$942),0)</f>
        <v>0</v>
      </c>
      <c r="U8" s="16">
        <f>ROUND(IF(C8&lt;16,IF(M8&gt;0,(25-$M8)*'Hintergrund Berechnung'!$J$941,0),IF(M8&gt;0,(25-$M8)*'Hintergrund Berechnung'!$J$942,0)),0)</f>
        <v>0</v>
      </c>
      <c r="V8" s="18" t="e">
        <f t="shared" si="2"/>
        <v>#DIV/0!</v>
      </c>
    </row>
    <row r="9" spans="1:27" ht="26.25" x14ac:dyDescent="0.4">
      <c r="O9" s="16">
        <f t="shared" si="0"/>
        <v>0</v>
      </c>
      <c r="P9" s="16" t="e">
        <f>IF($C9&lt;16,MAX($E9:$G9)/($D9^0.70558407859294)*'Hintergrund Berechnung'!$I$941,MAX($E9:$G9)/($D9^0.70558407859294)*'Hintergrund Berechnung'!$I$942)</f>
        <v>#DIV/0!</v>
      </c>
      <c r="Q9" s="16" t="e">
        <f>IF($C9&lt;16,MAX($H9:$J9)/($D9^0.70558407859294)*'Hintergrund Berechnung'!$I$941,MAX($H9:$J9)/($D9^0.70558407859294)*'Hintergrund Berechnung'!$I$942)</f>
        <v>#DIV/0!</v>
      </c>
      <c r="R9" s="16" t="e">
        <f t="shared" si="1"/>
        <v>#DIV/0!</v>
      </c>
      <c r="S9" s="16" t="e">
        <f>ROUND(IF(C9&lt;16,$K9/($D9^0.450818786555515)*'Hintergrund Berechnung'!$N$941,$K9/($D9^0.450818786555515)*'Hintergrund Berechnung'!$N$942),0)</f>
        <v>#DIV/0!</v>
      </c>
      <c r="T9" s="16">
        <f>ROUND(IF(C9&lt;16,$L9*'Hintergrund Berechnung'!$O$941,$L9*'Hintergrund Berechnung'!$O$942),0)</f>
        <v>0</v>
      </c>
      <c r="U9" s="16">
        <f>ROUND(IF(C9&lt;16,IF(M9&gt;0,(25-$M9)*'Hintergrund Berechnung'!$J$941,0),IF(M9&gt;0,(25-$M9)*'Hintergrund Berechnung'!$J$942,0)),0)</f>
        <v>0</v>
      </c>
      <c r="V9" s="18" t="e">
        <f t="shared" si="2"/>
        <v>#DIV/0!</v>
      </c>
    </row>
    <row r="10" spans="1:27" ht="26.25" x14ac:dyDescent="0.4">
      <c r="O10" s="16">
        <f t="shared" si="0"/>
        <v>0</v>
      </c>
      <c r="P10" s="16" t="e">
        <f>IF($C10&lt;16,MAX($E10:$G10)/($D10^0.70558407859294)*'Hintergrund Berechnung'!$I$941,MAX($E10:$G10)/($D10^0.70558407859294)*'Hintergrund Berechnung'!$I$942)</f>
        <v>#DIV/0!</v>
      </c>
      <c r="Q10" s="16" t="e">
        <f>IF($C10&lt;16,MAX($H10:$J10)/($D10^0.70558407859294)*'Hintergrund Berechnung'!$I$941,MAX($H10:$J10)/($D10^0.70558407859294)*'Hintergrund Berechnung'!$I$942)</f>
        <v>#DIV/0!</v>
      </c>
      <c r="R10" s="16" t="e">
        <f t="shared" si="1"/>
        <v>#DIV/0!</v>
      </c>
      <c r="S10" s="16" t="e">
        <f>ROUND(IF(C10&lt;16,$K10/($D10^0.450818786555515)*'Hintergrund Berechnung'!$N$941,$K10/($D10^0.450818786555515)*'Hintergrund Berechnung'!$N$942),0)</f>
        <v>#DIV/0!</v>
      </c>
      <c r="T10" s="16">
        <f>ROUND(IF(C10&lt;16,$L10*'Hintergrund Berechnung'!$O$941,$L10*'Hintergrund Berechnung'!$O$942),0)</f>
        <v>0</v>
      </c>
      <c r="U10" s="16">
        <f>ROUND(IF(C10&lt;16,IF(M10&gt;0,(25-$M10)*'Hintergrund Berechnung'!$J$941,0),IF(M10&gt;0,(25-$M10)*'Hintergrund Berechnung'!$J$942,0)),0)</f>
        <v>0</v>
      </c>
      <c r="V10" s="18" t="e">
        <f t="shared" si="2"/>
        <v>#DIV/0!</v>
      </c>
    </row>
    <row r="11" spans="1:27" ht="26.25" x14ac:dyDescent="0.4">
      <c r="O11" s="16">
        <f t="shared" si="0"/>
        <v>0</v>
      </c>
      <c r="P11" s="16" t="e">
        <f>IF($C11&lt;16,MAX($E11:$G11)/($D11^0.70558407859294)*'Hintergrund Berechnung'!$I$941,MAX($E11:$G11)/($D11^0.70558407859294)*'Hintergrund Berechnung'!$I$942)</f>
        <v>#DIV/0!</v>
      </c>
      <c r="Q11" s="16" t="e">
        <f>IF($C11&lt;16,MAX($H11:$J11)/($D11^0.70558407859294)*'Hintergrund Berechnung'!$I$941,MAX($H11:$J11)/($D11^0.70558407859294)*'Hintergrund Berechnung'!$I$942)</f>
        <v>#DIV/0!</v>
      </c>
      <c r="R11" s="16" t="e">
        <f t="shared" si="1"/>
        <v>#DIV/0!</v>
      </c>
      <c r="S11" s="16" t="e">
        <f>ROUND(IF(C11&lt;16,$K11/($D11^0.450818786555515)*'Hintergrund Berechnung'!$N$941,$K11/($D11^0.450818786555515)*'Hintergrund Berechnung'!$N$942),0)</f>
        <v>#DIV/0!</v>
      </c>
      <c r="T11" s="16">
        <f>ROUND(IF(C11&lt;16,$L11*'Hintergrund Berechnung'!$O$941,$L11*'Hintergrund Berechnung'!$O$942),0)</f>
        <v>0</v>
      </c>
      <c r="U11" s="16">
        <f>ROUND(IF(C11&lt;16,IF(M11&gt;0,(25-$M11)*'Hintergrund Berechnung'!$J$941,0),IF(M11&gt;0,(25-$M11)*'Hintergrund Berechnung'!$J$942,0)),0)</f>
        <v>0</v>
      </c>
      <c r="V11" s="18" t="e">
        <f t="shared" si="2"/>
        <v>#DIV/0!</v>
      </c>
    </row>
    <row r="12" spans="1:27" ht="26.25" x14ac:dyDescent="0.4">
      <c r="O12" s="16">
        <f t="shared" si="0"/>
        <v>0</v>
      </c>
      <c r="P12" s="16" t="e">
        <f>IF($C12&lt;16,MAX($E12:$G12)/($D12^0.70558407859294)*'Hintergrund Berechnung'!$I$941,MAX($E12:$G12)/($D12^0.70558407859294)*'Hintergrund Berechnung'!$I$942)</f>
        <v>#DIV/0!</v>
      </c>
      <c r="Q12" s="16" t="e">
        <f>IF($C12&lt;16,MAX($H12:$J12)/($D12^0.70558407859294)*'Hintergrund Berechnung'!$I$941,MAX($H12:$J12)/($D12^0.70558407859294)*'Hintergrund Berechnung'!$I$942)</f>
        <v>#DIV/0!</v>
      </c>
      <c r="R12" s="16" t="e">
        <f t="shared" si="1"/>
        <v>#DIV/0!</v>
      </c>
      <c r="S12" s="16" t="e">
        <f>ROUND(IF(C12&lt;16,$K12/($D12^0.450818786555515)*'Hintergrund Berechnung'!$N$941,$K12/($D12^0.450818786555515)*'Hintergrund Berechnung'!$N$942),0)</f>
        <v>#DIV/0!</v>
      </c>
      <c r="T12" s="16">
        <f>ROUND(IF(C12&lt;16,$L12*'Hintergrund Berechnung'!$O$941,$L12*'Hintergrund Berechnung'!$O$942),0)</f>
        <v>0</v>
      </c>
      <c r="U12" s="16">
        <f>ROUND(IF(C12&lt;16,IF(M12&gt;0,(25-$M12)*'Hintergrund Berechnung'!$J$941,0),IF(M12&gt;0,(25-$M12)*'Hintergrund Berechnung'!$J$942,0)),0)</f>
        <v>0</v>
      </c>
      <c r="V12" s="18" t="e">
        <f t="shared" si="2"/>
        <v>#DIV/0!</v>
      </c>
    </row>
    <row r="13" spans="1:27" ht="26.25" x14ac:dyDescent="0.4">
      <c r="O13" s="16">
        <f t="shared" si="0"/>
        <v>0</v>
      </c>
      <c r="P13" s="16" t="e">
        <f>IF($C13&lt;16,MAX($E13:$G13)/($D13^0.70558407859294)*'Hintergrund Berechnung'!$I$941,MAX($E13:$G13)/($D13^0.70558407859294)*'Hintergrund Berechnung'!$I$942)</f>
        <v>#DIV/0!</v>
      </c>
      <c r="Q13" s="16" t="e">
        <f>IF($C13&lt;16,MAX($H13:$J13)/($D13^0.70558407859294)*'Hintergrund Berechnung'!$I$941,MAX($H13:$J13)/($D13^0.70558407859294)*'Hintergrund Berechnung'!$I$942)</f>
        <v>#DIV/0!</v>
      </c>
      <c r="R13" s="16" t="e">
        <f t="shared" si="1"/>
        <v>#DIV/0!</v>
      </c>
      <c r="S13" s="16" t="e">
        <f>ROUND(IF(C13&lt;16,$K13/($D13^0.450818786555515)*'Hintergrund Berechnung'!$N$941,$K13/($D13^0.450818786555515)*'Hintergrund Berechnung'!$N$942),0)</f>
        <v>#DIV/0!</v>
      </c>
      <c r="T13" s="16">
        <f>ROUND(IF(C13&lt;16,$L13*'Hintergrund Berechnung'!$O$941,$L13*'Hintergrund Berechnung'!$O$942),0)</f>
        <v>0</v>
      </c>
      <c r="U13" s="16">
        <f>ROUND(IF(C13&lt;16,IF(M13&gt;0,(25-$M13)*'Hintergrund Berechnung'!$J$941,0),IF(M13&gt;0,(25-$M13)*'Hintergrund Berechnung'!$J$942,0)),0)</f>
        <v>0</v>
      </c>
      <c r="V13" s="18" t="e">
        <f t="shared" si="2"/>
        <v>#DIV/0!</v>
      </c>
    </row>
    <row r="14" spans="1:27" ht="26.25" x14ac:dyDescent="0.4">
      <c r="O14" s="16">
        <f t="shared" si="0"/>
        <v>0</v>
      </c>
      <c r="P14" s="16" t="e">
        <f>IF($C14&lt;16,MAX($E14:$G14)/($D14^0.70558407859294)*'Hintergrund Berechnung'!$I$941,MAX($E14:$G14)/($D14^0.70558407859294)*'Hintergrund Berechnung'!$I$942)</f>
        <v>#DIV/0!</v>
      </c>
      <c r="Q14" s="16" t="e">
        <f>IF($C14&lt;16,MAX($H14:$J14)/($D14^0.70558407859294)*'Hintergrund Berechnung'!$I$941,MAX($H14:$J14)/($D14^0.70558407859294)*'Hintergrund Berechnung'!$I$942)</f>
        <v>#DIV/0!</v>
      </c>
      <c r="R14" s="16" t="e">
        <f t="shared" si="1"/>
        <v>#DIV/0!</v>
      </c>
      <c r="S14" s="16" t="e">
        <f>ROUND(IF(C14&lt;16,$K14/($D14^0.450818786555515)*'Hintergrund Berechnung'!$N$941,$K14/($D14^0.450818786555515)*'Hintergrund Berechnung'!$N$942),0)</f>
        <v>#DIV/0!</v>
      </c>
      <c r="T14" s="16">
        <f>ROUND(IF(C14&lt;16,$L14*'Hintergrund Berechnung'!$O$941,$L14*'Hintergrund Berechnung'!$O$942),0)</f>
        <v>0</v>
      </c>
      <c r="U14" s="16">
        <f>ROUND(IF(C14&lt;16,IF(M14&gt;0,(25-$M14)*'Hintergrund Berechnung'!$J$941,0),IF(M14&gt;0,(25-$M14)*'Hintergrund Berechnung'!$J$942,0)),0)</f>
        <v>0</v>
      </c>
      <c r="V14" s="18" t="e">
        <f t="shared" si="2"/>
        <v>#DIV/0!</v>
      </c>
    </row>
    <row r="15" spans="1:27" ht="26.25" x14ac:dyDescent="0.4">
      <c r="O15" s="16">
        <f t="shared" si="0"/>
        <v>0</v>
      </c>
      <c r="P15" s="16" t="e">
        <f>IF($C15&lt;16,MAX($E15:$G15)/($D15^0.70558407859294)*'Hintergrund Berechnung'!$I$941,MAX($E15:$G15)/($D15^0.70558407859294)*'Hintergrund Berechnung'!$I$942)</f>
        <v>#DIV/0!</v>
      </c>
      <c r="Q15" s="16" t="e">
        <f>IF($C15&lt;16,MAX($H15:$J15)/($D15^0.70558407859294)*'Hintergrund Berechnung'!$I$941,MAX($H15:$J15)/($D15^0.70558407859294)*'Hintergrund Berechnung'!$I$942)</f>
        <v>#DIV/0!</v>
      </c>
      <c r="R15" s="16" t="e">
        <f t="shared" si="1"/>
        <v>#DIV/0!</v>
      </c>
      <c r="S15" s="16" t="e">
        <f>ROUND(IF(C15&lt;16,$K15/($D15^0.450818786555515)*'Hintergrund Berechnung'!$N$941,$K15/($D15^0.450818786555515)*'Hintergrund Berechnung'!$N$942),0)</f>
        <v>#DIV/0!</v>
      </c>
      <c r="T15" s="16">
        <f>ROUND(IF(C15&lt;16,$L15*'Hintergrund Berechnung'!$O$941,$L15*'Hintergrund Berechnung'!$O$942),0)</f>
        <v>0</v>
      </c>
      <c r="U15" s="16">
        <f>ROUND(IF(C15&lt;16,IF(M15&gt;0,(25-$M15)*'Hintergrund Berechnung'!$J$941,0),IF(M15&gt;0,(25-$M15)*'Hintergrund Berechnung'!$J$942,0)),0)</f>
        <v>0</v>
      </c>
      <c r="V15" s="18" t="e">
        <f t="shared" si="2"/>
        <v>#DIV/0!</v>
      </c>
    </row>
    <row r="16" spans="1:27" ht="26.25" x14ac:dyDescent="0.4">
      <c r="O16" s="16">
        <f t="shared" si="0"/>
        <v>0</v>
      </c>
      <c r="P16" s="16" t="e">
        <f>IF($C16&lt;16,MAX($E16:$G16)/($D16^0.70558407859294)*'Hintergrund Berechnung'!$I$941,MAX($E16:$G16)/($D16^0.70558407859294)*'Hintergrund Berechnung'!$I$942)</f>
        <v>#DIV/0!</v>
      </c>
      <c r="Q16" s="16" t="e">
        <f>IF($C16&lt;16,MAX($H16:$J16)/($D16^0.70558407859294)*'Hintergrund Berechnung'!$I$941,MAX($H16:$J16)/($D16^0.70558407859294)*'Hintergrund Berechnung'!$I$942)</f>
        <v>#DIV/0!</v>
      </c>
      <c r="R16" s="16" t="e">
        <f t="shared" si="1"/>
        <v>#DIV/0!</v>
      </c>
      <c r="S16" s="16" t="e">
        <f>ROUND(IF(C16&lt;16,$K16/($D16^0.450818786555515)*'Hintergrund Berechnung'!$N$941,$K16/($D16^0.450818786555515)*'Hintergrund Berechnung'!$N$942),0)</f>
        <v>#DIV/0!</v>
      </c>
      <c r="T16" s="16">
        <f>ROUND(IF(C16&lt;16,$L16*'Hintergrund Berechnung'!$O$941,$L16*'Hintergrund Berechnung'!$O$942),0)</f>
        <v>0</v>
      </c>
      <c r="U16" s="16">
        <f>ROUND(IF(C16&lt;16,IF(M16&gt;0,(25-$M16)*'Hintergrund Berechnung'!$J$941,0),IF(M16&gt;0,(25-$M16)*'Hintergrund Berechnung'!$J$942,0)),0)</f>
        <v>0</v>
      </c>
      <c r="V16" s="18" t="e">
        <f t="shared" si="2"/>
        <v>#DIV/0!</v>
      </c>
    </row>
    <row r="17" spans="15:22" ht="26.25" x14ac:dyDescent="0.4">
      <c r="O17" s="16">
        <f t="shared" si="0"/>
        <v>0</v>
      </c>
      <c r="P17" s="16" t="e">
        <f>IF($C17&lt;16,MAX($E17:$G17)/($D17^0.70558407859294)*'Hintergrund Berechnung'!$I$941,MAX($E17:$G17)/($D17^0.70558407859294)*'Hintergrund Berechnung'!$I$942)</f>
        <v>#DIV/0!</v>
      </c>
      <c r="Q17" s="16" t="e">
        <f>IF($C17&lt;16,MAX($H17:$J17)/($D17^0.70558407859294)*'Hintergrund Berechnung'!$I$941,MAX($H17:$J17)/($D17^0.70558407859294)*'Hintergrund Berechnung'!$I$942)</f>
        <v>#DIV/0!</v>
      </c>
      <c r="R17" s="16" t="e">
        <f t="shared" si="1"/>
        <v>#DIV/0!</v>
      </c>
      <c r="S17" s="16" t="e">
        <f>ROUND(IF(C17&lt;16,$K17/($D17^0.450818786555515)*'Hintergrund Berechnung'!$N$941,$K17/($D17^0.450818786555515)*'Hintergrund Berechnung'!$N$942),0)</f>
        <v>#DIV/0!</v>
      </c>
      <c r="T17" s="16">
        <f>ROUND(IF(C17&lt;16,$L17*'Hintergrund Berechnung'!$O$941,$L17*'Hintergrund Berechnung'!$O$942),0)</f>
        <v>0</v>
      </c>
      <c r="U17" s="16">
        <f>ROUND(IF(C17&lt;16,IF(M17&gt;0,(25-$M17)*'Hintergrund Berechnung'!$J$941,0),IF(M17&gt;0,(25-$M17)*'Hintergrund Berechnung'!$J$942,0)),0)</f>
        <v>0</v>
      </c>
      <c r="V17" s="18" t="e">
        <f t="shared" si="2"/>
        <v>#DIV/0!</v>
      </c>
    </row>
    <row r="18" spans="15:22" ht="26.25" x14ac:dyDescent="0.4">
      <c r="O18" s="16">
        <f t="shared" si="0"/>
        <v>0</v>
      </c>
      <c r="P18" s="16" t="e">
        <f>IF($C18&lt;16,MAX($E18:$G18)/($D18^0.70558407859294)*'Hintergrund Berechnung'!$I$941,MAX($E18:$G18)/($D18^0.70558407859294)*'Hintergrund Berechnung'!$I$942)</f>
        <v>#DIV/0!</v>
      </c>
      <c r="Q18" s="16" t="e">
        <f>IF($C18&lt;16,MAX($H18:$J18)/($D18^0.70558407859294)*'Hintergrund Berechnung'!$I$941,MAX($H18:$J18)/($D18^0.70558407859294)*'Hintergrund Berechnung'!$I$942)</f>
        <v>#DIV/0!</v>
      </c>
      <c r="R18" s="16" t="e">
        <f t="shared" si="1"/>
        <v>#DIV/0!</v>
      </c>
      <c r="S18" s="16" t="e">
        <f>ROUND(IF(C18&lt;16,$K18/($D18^0.450818786555515)*'Hintergrund Berechnung'!$N$941,$K18/($D18^0.450818786555515)*'Hintergrund Berechnung'!$N$942),0)</f>
        <v>#DIV/0!</v>
      </c>
      <c r="T18" s="16">
        <f>ROUND(IF(C18&lt;16,$L18*'Hintergrund Berechnung'!$O$941,$L18*'Hintergrund Berechnung'!$O$942),0)</f>
        <v>0</v>
      </c>
      <c r="U18" s="16">
        <f>ROUND(IF(C18&lt;16,IF(M18&gt;0,(25-$M18)*'Hintergrund Berechnung'!$J$941,0),IF(M18&gt;0,(25-$M18)*'Hintergrund Berechnung'!$J$942,0)),0)</f>
        <v>0</v>
      </c>
      <c r="V18" s="18" t="e">
        <f t="shared" si="2"/>
        <v>#DIV/0!</v>
      </c>
    </row>
    <row r="19" spans="15:22" ht="26.25" x14ac:dyDescent="0.4">
      <c r="O19" s="16">
        <f t="shared" si="0"/>
        <v>0</v>
      </c>
      <c r="P19" s="16" t="e">
        <f>IF($C19&lt;16,MAX($E19:$G19)/($D19^0.70558407859294)*'Hintergrund Berechnung'!$I$941,MAX($E19:$G19)/($D19^0.70558407859294)*'Hintergrund Berechnung'!$I$942)</f>
        <v>#DIV/0!</v>
      </c>
      <c r="Q19" s="16" t="e">
        <f>IF($C19&lt;16,MAX($H19:$J19)/($D19^0.70558407859294)*'Hintergrund Berechnung'!$I$941,MAX($H19:$J19)/($D19^0.70558407859294)*'Hintergrund Berechnung'!$I$942)</f>
        <v>#DIV/0!</v>
      </c>
      <c r="R19" s="16" t="e">
        <f t="shared" si="1"/>
        <v>#DIV/0!</v>
      </c>
      <c r="S19" s="16" t="e">
        <f>ROUND(IF(C19&lt;16,$K19/($D19^0.450818786555515)*'Hintergrund Berechnung'!$N$941,$K19/($D19^0.450818786555515)*'Hintergrund Berechnung'!$N$942),0)</f>
        <v>#DIV/0!</v>
      </c>
      <c r="T19" s="16">
        <f>ROUND(IF(C19&lt;16,$L19*'Hintergrund Berechnung'!$O$941,$L19*'Hintergrund Berechnung'!$O$942),0)</f>
        <v>0</v>
      </c>
      <c r="U19" s="16">
        <f>ROUND(IF(C19&lt;16,IF(M19&gt;0,(25-$M19)*'Hintergrund Berechnung'!$J$941,0),IF(M19&gt;0,(25-$M19)*'Hintergrund Berechnung'!$J$942,0)),0)</f>
        <v>0</v>
      </c>
      <c r="V19" s="18" t="e">
        <f t="shared" si="2"/>
        <v>#DIV/0!</v>
      </c>
    </row>
    <row r="20" spans="15:22" ht="26.25" x14ac:dyDescent="0.4">
      <c r="O20" s="16">
        <f t="shared" si="0"/>
        <v>0</v>
      </c>
      <c r="P20" s="16" t="e">
        <f>IF($C20&lt;16,MAX($E20:$G20)/($D20^0.70558407859294)*'Hintergrund Berechnung'!$I$941,MAX($E20:$G20)/($D20^0.70558407859294)*'Hintergrund Berechnung'!$I$942)</f>
        <v>#DIV/0!</v>
      </c>
      <c r="Q20" s="16" t="e">
        <f>IF($C20&lt;16,MAX($H20:$J20)/($D20^0.70558407859294)*'Hintergrund Berechnung'!$I$941,MAX($H20:$J20)/($D20^0.70558407859294)*'Hintergrund Berechnung'!$I$942)</f>
        <v>#DIV/0!</v>
      </c>
      <c r="R20" s="16" t="e">
        <f t="shared" si="1"/>
        <v>#DIV/0!</v>
      </c>
      <c r="S20" s="16" t="e">
        <f>ROUND(IF(C20&lt;16,$K20/($D20^0.450818786555515)*'Hintergrund Berechnung'!$N$941,$K20/($D20^0.450818786555515)*'Hintergrund Berechnung'!$N$942),0)</f>
        <v>#DIV/0!</v>
      </c>
      <c r="T20" s="16">
        <f>ROUND(IF(C20&lt;16,$L20*'Hintergrund Berechnung'!$O$941,$L20*'Hintergrund Berechnung'!$O$942),0)</f>
        <v>0</v>
      </c>
      <c r="U20" s="16">
        <f>ROUND(IF(C20&lt;16,IF(M20&gt;0,(25-$M20)*'Hintergrund Berechnung'!$J$941,0),IF(M20&gt;0,(25-$M20)*'Hintergrund Berechnung'!$J$942,0)),0)</f>
        <v>0</v>
      </c>
      <c r="V20" s="18" t="e">
        <f t="shared" si="2"/>
        <v>#DIV/0!</v>
      </c>
    </row>
    <row r="21" spans="15:22" ht="26.25" x14ac:dyDescent="0.4">
      <c r="O21" s="16">
        <f t="shared" si="0"/>
        <v>0</v>
      </c>
      <c r="P21" s="16" t="e">
        <f>IF($C21&lt;16,MAX($E21:$G21)/($D21^0.70558407859294)*'Hintergrund Berechnung'!$I$941,MAX($E21:$G21)/($D21^0.70558407859294)*'Hintergrund Berechnung'!$I$942)</f>
        <v>#DIV/0!</v>
      </c>
      <c r="Q21" s="16" t="e">
        <f>IF($C21&lt;16,MAX($H21:$J21)/($D21^0.70558407859294)*'Hintergrund Berechnung'!$I$941,MAX($H21:$J21)/($D21^0.70558407859294)*'Hintergrund Berechnung'!$I$942)</f>
        <v>#DIV/0!</v>
      </c>
      <c r="R21" s="16" t="e">
        <f t="shared" si="1"/>
        <v>#DIV/0!</v>
      </c>
      <c r="S21" s="16" t="e">
        <f>ROUND(IF(C21&lt;16,$K21/($D21^0.450818786555515)*'Hintergrund Berechnung'!$N$941,$K21/($D21^0.450818786555515)*'Hintergrund Berechnung'!$N$942),0)</f>
        <v>#DIV/0!</v>
      </c>
      <c r="T21" s="16">
        <f>ROUND(IF(C21&lt;16,$L21*'Hintergrund Berechnung'!$O$941,$L21*'Hintergrund Berechnung'!$O$942),0)</f>
        <v>0</v>
      </c>
      <c r="U21" s="16">
        <f>ROUND(IF(C21&lt;16,IF(M21&gt;0,(25-$M21)*'Hintergrund Berechnung'!$J$941,0),IF(M21&gt;0,(25-$M21)*'Hintergrund Berechnung'!$J$942,0)),0)</f>
        <v>0</v>
      </c>
      <c r="V21" s="18" t="e">
        <f t="shared" si="2"/>
        <v>#DIV/0!</v>
      </c>
    </row>
    <row r="22" spans="15:22" ht="26.25" x14ac:dyDescent="0.4">
      <c r="O22" s="16">
        <f t="shared" si="0"/>
        <v>0</v>
      </c>
      <c r="P22" s="16" t="e">
        <f>IF($C22&lt;16,MAX($E22:$G22)/($D22^0.70558407859294)*'Hintergrund Berechnung'!$I$941,MAX($E22:$G22)/($D22^0.70558407859294)*'Hintergrund Berechnung'!$I$942)</f>
        <v>#DIV/0!</v>
      </c>
      <c r="Q22" s="16" t="e">
        <f>IF($C22&lt;16,MAX($H22:$J22)/($D22^0.70558407859294)*'Hintergrund Berechnung'!$I$941,MAX($H22:$J22)/($D22^0.70558407859294)*'Hintergrund Berechnung'!$I$942)</f>
        <v>#DIV/0!</v>
      </c>
      <c r="R22" s="16" t="e">
        <f t="shared" si="1"/>
        <v>#DIV/0!</v>
      </c>
      <c r="S22" s="16" t="e">
        <f>ROUND(IF(C22&lt;16,$K22/($D22^0.450818786555515)*'Hintergrund Berechnung'!$N$941,$K22/($D22^0.450818786555515)*'Hintergrund Berechnung'!$N$942),0)</f>
        <v>#DIV/0!</v>
      </c>
      <c r="T22" s="16">
        <f>ROUND(IF(C22&lt;16,$L22*'Hintergrund Berechnung'!$O$941,$L22*'Hintergrund Berechnung'!$O$942),0)</f>
        <v>0</v>
      </c>
      <c r="U22" s="16">
        <f>ROUND(IF(C22&lt;16,IF(M22&gt;0,(25-$M22)*'Hintergrund Berechnung'!$J$941,0),IF(M22&gt;0,(25-$M22)*'Hintergrund Berechnung'!$J$942,0)),0)</f>
        <v>0</v>
      </c>
      <c r="V22" s="18" t="e">
        <f t="shared" si="2"/>
        <v>#DIV/0!</v>
      </c>
    </row>
    <row r="23" spans="15:22" ht="26.25" x14ac:dyDescent="0.4">
      <c r="O23" s="16">
        <f t="shared" si="0"/>
        <v>0</v>
      </c>
      <c r="P23" s="16" t="e">
        <f>IF($C23&lt;16,MAX($E23:$G23)/($D23^0.70558407859294)*'Hintergrund Berechnung'!$I$941,MAX($E23:$G23)/($D23^0.70558407859294)*'Hintergrund Berechnung'!$I$942)</f>
        <v>#DIV/0!</v>
      </c>
      <c r="Q23" s="16" t="e">
        <f>IF($C23&lt;16,MAX($H23:$J23)/($D23^0.70558407859294)*'Hintergrund Berechnung'!$I$941,MAX($H23:$J23)/($D23^0.70558407859294)*'Hintergrund Berechnung'!$I$942)</f>
        <v>#DIV/0!</v>
      </c>
      <c r="R23" s="16" t="e">
        <f t="shared" si="1"/>
        <v>#DIV/0!</v>
      </c>
      <c r="S23" s="16" t="e">
        <f>ROUND(IF(C23&lt;16,$K23/($D23^0.450818786555515)*'Hintergrund Berechnung'!$N$941,$K23/($D23^0.450818786555515)*'Hintergrund Berechnung'!$N$942),0)</f>
        <v>#DIV/0!</v>
      </c>
      <c r="T23" s="16">
        <f>ROUND(IF(C23&lt;16,$L23*'Hintergrund Berechnung'!$O$941,$L23*'Hintergrund Berechnung'!$O$942),0)</f>
        <v>0</v>
      </c>
      <c r="U23" s="16">
        <f>ROUND(IF(C23&lt;16,IF(M23&gt;0,(25-$M23)*'Hintergrund Berechnung'!$J$941,0),IF(M23&gt;0,(25-$M23)*'Hintergrund Berechnung'!$J$942,0)),0)</f>
        <v>0</v>
      </c>
      <c r="V23" s="18" t="e">
        <f t="shared" si="2"/>
        <v>#DIV/0!</v>
      </c>
    </row>
    <row r="24" spans="15:22" x14ac:dyDescent="0.5">
      <c r="O24" s="16">
        <f t="shared" si="0"/>
        <v>0</v>
      </c>
      <c r="P24" s="16" t="e">
        <f>IF($C24&lt;16,MAX($E24:$G24)/($D24^0.70558407859294)*'Hintergrund Berechnung'!$I$941,MAX($E24:$G24)/($D24^0.70558407859294)*'Hintergrund Berechnung'!$I$942)</f>
        <v>#DIV/0!</v>
      </c>
      <c r="Q24" s="16" t="e">
        <f>IF($C24&lt;16,MAX($H24:$J24)/($D24^0.70558407859294)*'Hintergrund Berechnung'!$I$941,MAX($H24:$J24)/($D24^0.70558407859294)*'Hintergrund Berechnung'!$I$942)</f>
        <v>#DIV/0!</v>
      </c>
      <c r="R24" s="16" t="e">
        <f t="shared" si="1"/>
        <v>#DIV/0!</v>
      </c>
      <c r="S24" s="16" t="e">
        <f>ROUND(IF(C24&lt;16,$K24/($D24^0.450818786555515)*'Hintergrund Berechnung'!$N$941,$K24/($D24^0.450818786555515)*'Hintergrund Berechnung'!$N$942),0)</f>
        <v>#DIV/0!</v>
      </c>
      <c r="T24" s="16">
        <f>ROUND(IF(C24&lt;16,$L24*'Hintergrund Berechnung'!$O$941,$L24*'Hintergrund Berechnung'!$O$942),0)</f>
        <v>0</v>
      </c>
      <c r="U24" s="16">
        <f>ROUND(IF(C24&lt;16,IF(M24&gt;0,(25-$M24)*'Hintergrund Berechnung'!$J$941,0),IF(M24&gt;0,(25-$M24)*'Hintergrund Berechnung'!$J$942,0)),0)</f>
        <v>0</v>
      </c>
      <c r="V24" s="18" t="e">
        <f t="shared" si="2"/>
        <v>#DIV/0!</v>
      </c>
    </row>
    <row r="25" spans="15:22" x14ac:dyDescent="0.5">
      <c r="O25" s="16">
        <f t="shared" si="0"/>
        <v>0</v>
      </c>
      <c r="P25" s="16" t="e">
        <f>IF($C25&lt;16,MAX($E25:$G25)/($D25^0.70558407859294)*'Hintergrund Berechnung'!$I$941,MAX($E25:$G25)/($D25^0.70558407859294)*'Hintergrund Berechnung'!$I$942)</f>
        <v>#DIV/0!</v>
      </c>
      <c r="Q25" s="16" t="e">
        <f>IF($C25&lt;16,MAX($H25:$J25)/($D25^0.70558407859294)*'Hintergrund Berechnung'!$I$941,MAX($H25:$J25)/($D25^0.70558407859294)*'Hintergrund Berechnung'!$I$942)</f>
        <v>#DIV/0!</v>
      </c>
      <c r="R25" s="16" t="e">
        <f t="shared" si="1"/>
        <v>#DIV/0!</v>
      </c>
      <c r="S25" s="16" t="e">
        <f>ROUND(IF(C25&lt;16,$K25/($D25^0.450818786555515)*'Hintergrund Berechnung'!$N$941,$K25/($D25^0.450818786555515)*'Hintergrund Berechnung'!$N$942),0)</f>
        <v>#DIV/0!</v>
      </c>
      <c r="T25" s="16">
        <f>ROUND(IF(C25&lt;16,$L25*'Hintergrund Berechnung'!$O$941,$L25*'Hintergrund Berechnung'!$O$942),0)</f>
        <v>0</v>
      </c>
      <c r="U25" s="16">
        <f>ROUND(IF(C25&lt;16,IF(M25&gt;0,(25-$M25)*'Hintergrund Berechnung'!$J$941,0),IF(M25&gt;0,(25-$M25)*'Hintergrund Berechnung'!$J$942,0)),0)</f>
        <v>0</v>
      </c>
      <c r="V25" s="18" t="e">
        <f t="shared" si="2"/>
        <v>#DIV/0!</v>
      </c>
    </row>
    <row r="26" spans="15:22" x14ac:dyDescent="0.5">
      <c r="O26" s="16">
        <f t="shared" si="0"/>
        <v>0</v>
      </c>
      <c r="P26" s="16" t="e">
        <f>IF($C26&lt;16,MAX($E26:$G26)/($D26^0.70558407859294)*'Hintergrund Berechnung'!$I$941,MAX($E26:$G26)/($D26^0.70558407859294)*'Hintergrund Berechnung'!$I$942)</f>
        <v>#DIV/0!</v>
      </c>
      <c r="Q26" s="16" t="e">
        <f>IF($C26&lt;16,MAX($H26:$J26)/($D26^0.70558407859294)*'Hintergrund Berechnung'!$I$941,MAX($H26:$J26)/($D26^0.70558407859294)*'Hintergrund Berechnung'!$I$942)</f>
        <v>#DIV/0!</v>
      </c>
      <c r="R26" s="16" t="e">
        <f t="shared" si="1"/>
        <v>#DIV/0!</v>
      </c>
      <c r="S26" s="16" t="e">
        <f>ROUND(IF(C26&lt;16,$K26/($D26^0.450818786555515)*'Hintergrund Berechnung'!$N$941,$K26/($D26^0.450818786555515)*'Hintergrund Berechnung'!$N$942),0)</f>
        <v>#DIV/0!</v>
      </c>
      <c r="T26" s="16">
        <f>ROUND(IF(C26&lt;16,$L26*'Hintergrund Berechnung'!$O$941,$L26*'Hintergrund Berechnung'!$O$942),0)</f>
        <v>0</v>
      </c>
      <c r="U26" s="16">
        <f>ROUND(IF(C26&lt;16,IF(M26&gt;0,(25-$M26)*'Hintergrund Berechnung'!$J$941,0),IF(M26&gt;0,(25-$M26)*'Hintergrund Berechnung'!$J$942,0)),0)</f>
        <v>0</v>
      </c>
      <c r="V26" s="18" t="e">
        <f t="shared" si="2"/>
        <v>#DIV/0!</v>
      </c>
    </row>
    <row r="27" spans="15:22" x14ac:dyDescent="0.5">
      <c r="O27" s="16">
        <f t="shared" si="0"/>
        <v>0</v>
      </c>
      <c r="P27" s="16" t="e">
        <f>IF($C27&lt;16,MAX($E27:$G27)/($D27^0.70558407859294)*'Hintergrund Berechnung'!$I$941,MAX($E27:$G27)/($D27^0.70558407859294)*'Hintergrund Berechnung'!$I$942)</f>
        <v>#DIV/0!</v>
      </c>
      <c r="Q27" s="16" t="e">
        <f>IF($C27&lt;16,MAX($H27:$J27)/($D27^0.70558407859294)*'Hintergrund Berechnung'!$I$941,MAX($H27:$J27)/($D27^0.70558407859294)*'Hintergrund Berechnung'!$I$942)</f>
        <v>#DIV/0!</v>
      </c>
      <c r="R27" s="16" t="e">
        <f t="shared" si="1"/>
        <v>#DIV/0!</v>
      </c>
      <c r="S27" s="16" t="e">
        <f>ROUND(IF(C27&lt;16,$K27/($D27^0.450818786555515)*'Hintergrund Berechnung'!$N$941,$K27/($D27^0.450818786555515)*'Hintergrund Berechnung'!$N$942),0)</f>
        <v>#DIV/0!</v>
      </c>
      <c r="T27" s="16">
        <f>ROUND(IF(C27&lt;16,$L27*'Hintergrund Berechnung'!$O$941,$L27*'Hintergrund Berechnung'!$O$942),0)</f>
        <v>0</v>
      </c>
      <c r="U27" s="16">
        <f>ROUND(IF(C27&lt;16,IF(M27&gt;0,(25-$M27)*'Hintergrund Berechnung'!$J$941,0),IF(M27&gt;0,(25-$M27)*'Hintergrund Berechnung'!$J$942,0)),0)</f>
        <v>0</v>
      </c>
      <c r="V27" s="18" t="e">
        <f t="shared" si="2"/>
        <v>#DIV/0!</v>
      </c>
    </row>
    <row r="28" spans="15:22" x14ac:dyDescent="0.5">
      <c r="O28" s="16">
        <f t="shared" si="0"/>
        <v>0</v>
      </c>
      <c r="P28" s="16" t="e">
        <f>IF($C28&lt;16,MAX($E28:$G28)/($D28^0.70558407859294)*'Hintergrund Berechnung'!$I$941,MAX($E28:$G28)/($D28^0.70558407859294)*'Hintergrund Berechnung'!$I$942)</f>
        <v>#DIV/0!</v>
      </c>
      <c r="Q28" s="16" t="e">
        <f>IF($C28&lt;16,MAX($H28:$J28)/($D28^0.70558407859294)*'Hintergrund Berechnung'!$I$941,MAX($H28:$J28)/($D28^0.70558407859294)*'Hintergrund Berechnung'!$I$942)</f>
        <v>#DIV/0!</v>
      </c>
      <c r="R28" s="16" t="e">
        <f t="shared" si="1"/>
        <v>#DIV/0!</v>
      </c>
      <c r="S28" s="16" t="e">
        <f>ROUND(IF(C28&lt;16,$K28/($D28^0.450818786555515)*'Hintergrund Berechnung'!$N$941,$K28/($D28^0.450818786555515)*'Hintergrund Berechnung'!$N$942),0)</f>
        <v>#DIV/0!</v>
      </c>
      <c r="T28" s="16">
        <f>ROUND(IF(C28&lt;16,$L28*'Hintergrund Berechnung'!$O$941,$L28*'Hintergrund Berechnung'!$O$942),0)</f>
        <v>0</v>
      </c>
      <c r="U28" s="16">
        <f>ROUND(IF(C28&lt;16,IF(M28&gt;0,(25-$M28)*'Hintergrund Berechnung'!$J$941,0),IF(M28&gt;0,(25-$M28)*'Hintergrund Berechnung'!$J$942,0)),0)</f>
        <v>0</v>
      </c>
      <c r="V28" s="18" t="e">
        <f t="shared" si="2"/>
        <v>#DIV/0!</v>
      </c>
    </row>
    <row r="29" spans="15:22" x14ac:dyDescent="0.5">
      <c r="O29" s="16">
        <f t="shared" si="0"/>
        <v>0</v>
      </c>
      <c r="P29" s="16" t="e">
        <f>IF($C29&lt;16,MAX($E29:$G29)/($D29^0.70558407859294)*'Hintergrund Berechnung'!$I$941,MAX($E29:$G29)/($D29^0.70558407859294)*'Hintergrund Berechnung'!$I$942)</f>
        <v>#DIV/0!</v>
      </c>
      <c r="Q29" s="16" t="e">
        <f>IF($C29&lt;16,MAX($H29:$J29)/($D29^0.70558407859294)*'Hintergrund Berechnung'!$I$941,MAX($H29:$J29)/($D29^0.70558407859294)*'Hintergrund Berechnung'!$I$942)</f>
        <v>#DIV/0!</v>
      </c>
      <c r="R29" s="16" t="e">
        <f t="shared" si="1"/>
        <v>#DIV/0!</v>
      </c>
      <c r="S29" s="16" t="e">
        <f>ROUND(IF(C29&lt;16,$K29/($D29^0.450818786555515)*'Hintergrund Berechnung'!$N$941,$K29/($D29^0.450818786555515)*'Hintergrund Berechnung'!$N$942),0)</f>
        <v>#DIV/0!</v>
      </c>
      <c r="T29" s="16">
        <f>ROUND(IF(C29&lt;16,$L29*'Hintergrund Berechnung'!$O$941,$L29*'Hintergrund Berechnung'!$O$942),0)</f>
        <v>0</v>
      </c>
      <c r="U29" s="16">
        <f>ROUND(IF(C29&lt;16,IF(M29&gt;0,(25-$M29)*'Hintergrund Berechnung'!$J$941,0),IF(M29&gt;0,(25-$M29)*'Hintergrund Berechnung'!$J$942,0)),0)</f>
        <v>0</v>
      </c>
      <c r="V29" s="18" t="e">
        <f t="shared" si="2"/>
        <v>#DIV/0!</v>
      </c>
    </row>
    <row r="30" spans="15:22" x14ac:dyDescent="0.5">
      <c r="O30" s="16">
        <f t="shared" si="0"/>
        <v>0</v>
      </c>
      <c r="P30" s="16" t="e">
        <f>IF($C30&lt;16,MAX($E30:$G30)/($D30^0.70558407859294)*'Hintergrund Berechnung'!$I$941,MAX($E30:$G30)/($D30^0.70558407859294)*'Hintergrund Berechnung'!$I$942)</f>
        <v>#DIV/0!</v>
      </c>
      <c r="Q30" s="16" t="e">
        <f>IF($C30&lt;16,MAX($H30:$J30)/($D30^0.70558407859294)*'Hintergrund Berechnung'!$I$941,MAX($H30:$J30)/($D30^0.70558407859294)*'Hintergrund Berechnung'!$I$942)</f>
        <v>#DIV/0!</v>
      </c>
      <c r="R30" s="16" t="e">
        <f t="shared" si="1"/>
        <v>#DIV/0!</v>
      </c>
      <c r="S30" s="16" t="e">
        <f>ROUND(IF(C30&lt;16,$K30/($D30^0.450818786555515)*'Hintergrund Berechnung'!$N$941,$K30/($D30^0.450818786555515)*'Hintergrund Berechnung'!$N$942),0)</f>
        <v>#DIV/0!</v>
      </c>
      <c r="T30" s="16">
        <f>ROUND(IF(C30&lt;16,$L30*'Hintergrund Berechnung'!$O$941,$L30*'Hintergrund Berechnung'!$O$942),0)</f>
        <v>0</v>
      </c>
      <c r="U30" s="16">
        <f>ROUND(IF(C30&lt;16,IF(M30&gt;0,(25-$M30)*'Hintergrund Berechnung'!$J$941,0),IF(M30&gt;0,(25-$M30)*'Hintergrund Berechnung'!$J$942,0)),0)</f>
        <v>0</v>
      </c>
      <c r="V30" s="18" t="e">
        <f t="shared" si="2"/>
        <v>#DIV/0!</v>
      </c>
    </row>
    <row r="31" spans="15:22" x14ac:dyDescent="0.5">
      <c r="O31" s="16">
        <f t="shared" si="0"/>
        <v>0</v>
      </c>
      <c r="P31" s="16" t="e">
        <f>IF($C31&lt;16,MAX($E31:$G31)/($D31^0.70558407859294)*'Hintergrund Berechnung'!$I$941,MAX($E31:$G31)/($D31^0.70558407859294)*'Hintergrund Berechnung'!$I$942)</f>
        <v>#DIV/0!</v>
      </c>
      <c r="Q31" s="16" t="e">
        <f>IF($C31&lt;16,MAX($H31:$J31)/($D31^0.70558407859294)*'Hintergrund Berechnung'!$I$941,MAX($H31:$J31)/($D31^0.70558407859294)*'Hintergrund Berechnung'!$I$942)</f>
        <v>#DIV/0!</v>
      </c>
      <c r="R31" s="16" t="e">
        <f t="shared" si="1"/>
        <v>#DIV/0!</v>
      </c>
      <c r="S31" s="16" t="e">
        <f>ROUND(IF(C31&lt;16,$K31/($D31^0.450818786555515)*'Hintergrund Berechnung'!$N$941,$K31/($D31^0.450818786555515)*'Hintergrund Berechnung'!$N$942),0)</f>
        <v>#DIV/0!</v>
      </c>
      <c r="T31" s="16">
        <f>ROUND(IF(C31&lt;16,$L31*'Hintergrund Berechnung'!$O$941,$L31*'Hintergrund Berechnung'!$O$942),0)</f>
        <v>0</v>
      </c>
      <c r="U31" s="16">
        <f>ROUND(IF(C31&lt;16,IF(M31&gt;0,(25-$M31)*'Hintergrund Berechnung'!$J$941,0),IF(M31&gt;0,(25-$M31)*'Hintergrund Berechnung'!$J$942,0)),0)</f>
        <v>0</v>
      </c>
      <c r="V31" s="18" t="e">
        <f t="shared" si="2"/>
        <v>#DIV/0!</v>
      </c>
    </row>
    <row r="32" spans="15:22" x14ac:dyDescent="0.5">
      <c r="O32" s="16">
        <f t="shared" si="0"/>
        <v>0</v>
      </c>
      <c r="P32" s="16" t="e">
        <f>IF($C32&lt;16,MAX($E32:$G32)/($D32^0.70558407859294)*'Hintergrund Berechnung'!$I$941,MAX($E32:$G32)/($D32^0.70558407859294)*'Hintergrund Berechnung'!$I$942)</f>
        <v>#DIV/0!</v>
      </c>
      <c r="Q32" s="16" t="e">
        <f>IF($C32&lt;16,MAX($H32:$J32)/($D32^0.70558407859294)*'Hintergrund Berechnung'!$I$941,MAX($H32:$J32)/($D32^0.70558407859294)*'Hintergrund Berechnung'!$I$942)</f>
        <v>#DIV/0!</v>
      </c>
      <c r="R32" s="16" t="e">
        <f t="shared" si="1"/>
        <v>#DIV/0!</v>
      </c>
      <c r="S32" s="16" t="e">
        <f>ROUND(IF(C32&lt;16,$K32/($D32^0.450818786555515)*'Hintergrund Berechnung'!$N$941,$K32/($D32^0.450818786555515)*'Hintergrund Berechnung'!$N$942),0)</f>
        <v>#DIV/0!</v>
      </c>
      <c r="T32" s="16">
        <f>ROUND(IF(C32&lt;16,$L32*'Hintergrund Berechnung'!$O$941,$L32*'Hintergrund Berechnung'!$O$942),0)</f>
        <v>0</v>
      </c>
      <c r="U32" s="16">
        <f>ROUND(IF(C32&lt;16,IF(M32&gt;0,(25-$M32)*'Hintergrund Berechnung'!$J$941,0),IF(M32&gt;0,(25-$M32)*'Hintergrund Berechnung'!$J$942,0)),0)</f>
        <v>0</v>
      </c>
      <c r="V32" s="18" t="e">
        <f t="shared" si="2"/>
        <v>#DIV/0!</v>
      </c>
    </row>
    <row r="33" spans="15:22" x14ac:dyDescent="0.5">
      <c r="O33" s="16">
        <f t="shared" si="0"/>
        <v>0</v>
      </c>
      <c r="P33" s="16" t="e">
        <f>IF($C33&lt;16,MAX($E33:$G33)/($D33^0.70558407859294)*'Hintergrund Berechnung'!$I$941,MAX($E33:$G33)/($D33^0.70558407859294)*'Hintergrund Berechnung'!$I$942)</f>
        <v>#DIV/0!</v>
      </c>
      <c r="Q33" s="16" t="e">
        <f>IF($C33&lt;16,MAX($H33:$J33)/($D33^0.70558407859294)*'Hintergrund Berechnung'!$I$941,MAX($H33:$J33)/($D33^0.70558407859294)*'Hintergrund Berechnung'!$I$942)</f>
        <v>#DIV/0!</v>
      </c>
      <c r="R33" s="16" t="e">
        <f t="shared" si="1"/>
        <v>#DIV/0!</v>
      </c>
      <c r="S33" s="16" t="e">
        <f>ROUND(IF(C33&lt;16,$K33/($D33^0.450818786555515)*'Hintergrund Berechnung'!$N$941,$K33/($D33^0.450818786555515)*'Hintergrund Berechnung'!$N$942),0)</f>
        <v>#DIV/0!</v>
      </c>
      <c r="T33" s="16">
        <f>ROUND(IF(C33&lt;16,$L33*'Hintergrund Berechnung'!$O$941,$L33*'Hintergrund Berechnung'!$O$942),0)</f>
        <v>0</v>
      </c>
      <c r="U33" s="16">
        <f>ROUND(IF(C33&lt;16,IF(M33&gt;0,(25-$M33)*'Hintergrund Berechnung'!$J$941,0),IF(M33&gt;0,(25-$M33)*'Hintergrund Berechnung'!$J$942,0)),0)</f>
        <v>0</v>
      </c>
      <c r="V33" s="18" t="e">
        <f t="shared" si="2"/>
        <v>#DIV/0!</v>
      </c>
    </row>
    <row r="34" spans="15:22" x14ac:dyDescent="0.5">
      <c r="O34" s="16">
        <f t="shared" si="0"/>
        <v>0</v>
      </c>
      <c r="P34" s="16" t="e">
        <f>IF($C34&lt;16,MAX($E34:$G34)/($D34^0.70558407859294)*'Hintergrund Berechnung'!$I$941,MAX($E34:$G34)/($D34^0.70558407859294)*'Hintergrund Berechnung'!$I$942)</f>
        <v>#DIV/0!</v>
      </c>
      <c r="Q34" s="16" t="e">
        <f>IF($C34&lt;16,MAX($H34:$J34)/($D34^0.70558407859294)*'Hintergrund Berechnung'!$I$941,MAX($H34:$J34)/($D34^0.70558407859294)*'Hintergrund Berechnung'!$I$942)</f>
        <v>#DIV/0!</v>
      </c>
      <c r="R34" s="16" t="e">
        <f t="shared" si="1"/>
        <v>#DIV/0!</v>
      </c>
      <c r="S34" s="16" t="e">
        <f>ROUND(IF(C34&lt;16,$K34/($D34^0.450818786555515)*'Hintergrund Berechnung'!$N$941,$K34/($D34^0.450818786555515)*'Hintergrund Berechnung'!$N$942),0)</f>
        <v>#DIV/0!</v>
      </c>
      <c r="T34" s="16">
        <f>ROUND(IF(C34&lt;16,$L34*'Hintergrund Berechnung'!$O$941,$L34*'Hintergrund Berechnung'!$O$942),0)</f>
        <v>0</v>
      </c>
      <c r="U34" s="16">
        <f>ROUND(IF(C34&lt;16,IF(M34&gt;0,(25-$M34)*'Hintergrund Berechnung'!$J$941,0),IF(M34&gt;0,(25-$M34)*'Hintergrund Berechnung'!$J$942,0)),0)</f>
        <v>0</v>
      </c>
      <c r="V34" s="18" t="e">
        <f t="shared" si="2"/>
        <v>#DIV/0!</v>
      </c>
    </row>
    <row r="35" spans="15:22" x14ac:dyDescent="0.5">
      <c r="O35" s="16">
        <f t="shared" si="0"/>
        <v>0</v>
      </c>
      <c r="P35" s="16" t="e">
        <f>IF($C35&lt;16,MAX($E35:$G35)/($D35^0.70558407859294)*'Hintergrund Berechnung'!$I$941,MAX($E35:$G35)/($D35^0.70558407859294)*'Hintergrund Berechnung'!$I$942)</f>
        <v>#DIV/0!</v>
      </c>
      <c r="Q35" s="16" t="e">
        <f>IF($C35&lt;16,MAX($H35:$J35)/($D35^0.70558407859294)*'Hintergrund Berechnung'!$I$941,MAX($H35:$J35)/($D35^0.70558407859294)*'Hintergrund Berechnung'!$I$942)</f>
        <v>#DIV/0!</v>
      </c>
      <c r="R35" s="16" t="e">
        <f t="shared" si="1"/>
        <v>#DIV/0!</v>
      </c>
      <c r="S35" s="16" t="e">
        <f>ROUND(IF(C35&lt;16,$K35/($D35^0.450818786555515)*'Hintergrund Berechnung'!$N$941,$K35/($D35^0.450818786555515)*'Hintergrund Berechnung'!$N$942),0)</f>
        <v>#DIV/0!</v>
      </c>
      <c r="T35" s="16">
        <f>ROUND(IF(C35&lt;16,$L35*'Hintergrund Berechnung'!$O$941,$L35*'Hintergrund Berechnung'!$O$942),0)</f>
        <v>0</v>
      </c>
      <c r="U35" s="16">
        <f>ROUND(IF(C35&lt;16,IF(M35&gt;0,(25-$M35)*'Hintergrund Berechnung'!$J$941,0),IF(M35&gt;0,(25-$M35)*'Hintergrund Berechnung'!$J$942,0)),0)</f>
        <v>0</v>
      </c>
      <c r="V35" s="18" t="e">
        <f t="shared" si="2"/>
        <v>#DIV/0!</v>
      </c>
    </row>
    <row r="36" spans="15:22" x14ac:dyDescent="0.5">
      <c r="O36" s="16">
        <f t="shared" si="0"/>
        <v>0</v>
      </c>
      <c r="P36" s="16" t="e">
        <f>IF($C36&lt;16,MAX($E36:$G36)/($D36^0.70558407859294)*'Hintergrund Berechnung'!$I$941,MAX($E36:$G36)/($D36^0.70558407859294)*'Hintergrund Berechnung'!$I$942)</f>
        <v>#DIV/0!</v>
      </c>
      <c r="Q36" s="16" t="e">
        <f>IF($C36&lt;16,MAX($H36:$J36)/($D36^0.70558407859294)*'Hintergrund Berechnung'!$I$941,MAX($H36:$J36)/($D36^0.70558407859294)*'Hintergrund Berechnung'!$I$942)</f>
        <v>#DIV/0!</v>
      </c>
      <c r="R36" s="16" t="e">
        <f t="shared" si="1"/>
        <v>#DIV/0!</v>
      </c>
      <c r="S36" s="16" t="e">
        <f>ROUND(IF(C36&lt;16,$K36/($D36^0.450818786555515)*'Hintergrund Berechnung'!$N$941,$K36/($D36^0.450818786555515)*'Hintergrund Berechnung'!$N$942),0)</f>
        <v>#DIV/0!</v>
      </c>
      <c r="T36" s="16">
        <f>ROUND(IF(C36&lt;16,$L36*'Hintergrund Berechnung'!$O$941,$L36*'Hintergrund Berechnung'!$O$942),0)</f>
        <v>0</v>
      </c>
      <c r="U36" s="16">
        <f>ROUND(IF(C36&lt;16,IF(M36&gt;0,(25-$M36)*'Hintergrund Berechnung'!$J$941,0),IF(M36&gt;0,(25-$M36)*'Hintergrund Berechnung'!$J$942,0)),0)</f>
        <v>0</v>
      </c>
      <c r="V36" s="18" t="e">
        <f t="shared" si="2"/>
        <v>#DIV/0!</v>
      </c>
    </row>
    <row r="37" spans="15:22" x14ac:dyDescent="0.5">
      <c r="O37" s="16">
        <f t="shared" si="0"/>
        <v>0</v>
      </c>
      <c r="P37" s="16" t="e">
        <f>IF($C37&lt;16,MAX($E37:$G37)/($D37^0.70558407859294)*'Hintergrund Berechnung'!$I$941,MAX($E37:$G37)/($D37^0.70558407859294)*'Hintergrund Berechnung'!$I$942)</f>
        <v>#DIV/0!</v>
      </c>
      <c r="Q37" s="16" t="e">
        <f>IF($C37&lt;16,MAX($H37:$J37)/($D37^0.70558407859294)*'Hintergrund Berechnung'!$I$941,MAX($H37:$J37)/($D37^0.70558407859294)*'Hintergrund Berechnung'!$I$942)</f>
        <v>#DIV/0!</v>
      </c>
      <c r="R37" s="16" t="e">
        <f t="shared" si="1"/>
        <v>#DIV/0!</v>
      </c>
      <c r="S37" s="16" t="e">
        <f>ROUND(IF(C37&lt;16,$K37/($D37^0.450818786555515)*'Hintergrund Berechnung'!$N$941,$K37/($D37^0.450818786555515)*'Hintergrund Berechnung'!$N$942),0)</f>
        <v>#DIV/0!</v>
      </c>
      <c r="T37" s="16">
        <f>ROUND(IF(C37&lt;16,$L37*'Hintergrund Berechnung'!$O$941,$L37*'Hintergrund Berechnung'!$O$942),0)</f>
        <v>0</v>
      </c>
      <c r="U37" s="16">
        <f>ROUND(IF(C37&lt;16,IF(M37&gt;0,(25-$M37)*'Hintergrund Berechnung'!$J$941,0),IF(M37&gt;0,(25-$M37)*'Hintergrund Berechnung'!$J$942,0)),0)</f>
        <v>0</v>
      </c>
      <c r="V37" s="18" t="e">
        <f t="shared" si="2"/>
        <v>#DIV/0!</v>
      </c>
    </row>
    <row r="38" spans="15:22" x14ac:dyDescent="0.5">
      <c r="O38" s="16">
        <f t="shared" si="0"/>
        <v>0</v>
      </c>
      <c r="P38" s="16" t="e">
        <f>IF($C38&lt;16,MAX($E38:$G38)/($D38^0.70558407859294)*'Hintergrund Berechnung'!$I$941,MAX($E38:$G38)/($D38^0.70558407859294)*'Hintergrund Berechnung'!$I$942)</f>
        <v>#DIV/0!</v>
      </c>
      <c r="Q38" s="16" t="e">
        <f>IF($C38&lt;16,MAX($H38:$J38)/($D38^0.70558407859294)*'Hintergrund Berechnung'!$I$941,MAX($H38:$J38)/($D38^0.70558407859294)*'Hintergrund Berechnung'!$I$942)</f>
        <v>#DIV/0!</v>
      </c>
      <c r="R38" s="16" t="e">
        <f t="shared" si="1"/>
        <v>#DIV/0!</v>
      </c>
      <c r="S38" s="16" t="e">
        <f>ROUND(IF(C38&lt;16,$K38/($D38^0.450818786555515)*'Hintergrund Berechnung'!$N$941,$K38/($D38^0.450818786555515)*'Hintergrund Berechnung'!$N$942),0)</f>
        <v>#DIV/0!</v>
      </c>
      <c r="T38" s="16">
        <f>ROUND(IF(C38&lt;16,$L38*'Hintergrund Berechnung'!$O$941,$L38*'Hintergrund Berechnung'!$O$942),0)</f>
        <v>0</v>
      </c>
      <c r="U38" s="16">
        <f>ROUND(IF(C38&lt;16,IF(M38&gt;0,(25-$M38)*'Hintergrund Berechnung'!$J$941,0),IF(M38&gt;0,(25-$M38)*'Hintergrund Berechnung'!$J$942,0)),0)</f>
        <v>0</v>
      </c>
      <c r="V38" s="18" t="e">
        <f t="shared" si="2"/>
        <v>#DIV/0!</v>
      </c>
    </row>
    <row r="39" spans="15:22" x14ac:dyDescent="0.5">
      <c r="O39" s="16">
        <f t="shared" si="0"/>
        <v>0</v>
      </c>
      <c r="P39" s="16" t="e">
        <f>IF($C39&lt;16,MAX($E39:$G39)/($D39^0.70558407859294)*'Hintergrund Berechnung'!$I$941,MAX($E39:$G39)/($D39^0.70558407859294)*'Hintergrund Berechnung'!$I$942)</f>
        <v>#DIV/0!</v>
      </c>
      <c r="Q39" s="16" t="e">
        <f>IF($C39&lt;16,MAX($H39:$J39)/($D39^0.70558407859294)*'Hintergrund Berechnung'!$I$941,MAX($H39:$J39)/($D39^0.70558407859294)*'Hintergrund Berechnung'!$I$942)</f>
        <v>#DIV/0!</v>
      </c>
      <c r="R39" s="16" t="e">
        <f t="shared" si="1"/>
        <v>#DIV/0!</v>
      </c>
      <c r="S39" s="16" t="e">
        <f>ROUND(IF(C39&lt;16,$K39/($D39^0.450818786555515)*'Hintergrund Berechnung'!$N$941,$K39/($D39^0.450818786555515)*'Hintergrund Berechnung'!$N$942),0)</f>
        <v>#DIV/0!</v>
      </c>
      <c r="T39" s="16">
        <f>ROUND(IF(C39&lt;16,$L39*'Hintergrund Berechnung'!$O$941,$L39*'Hintergrund Berechnung'!$O$942),0)</f>
        <v>0</v>
      </c>
      <c r="U39" s="16">
        <f>ROUND(IF(C39&lt;16,IF(M39&gt;0,(25-$M39)*'Hintergrund Berechnung'!$J$941,0),IF(M39&gt;0,(25-$M39)*'Hintergrund Berechnung'!$J$942,0)),0)</f>
        <v>0</v>
      </c>
      <c r="V39" s="18" t="e">
        <f t="shared" si="2"/>
        <v>#DIV/0!</v>
      </c>
    </row>
    <row r="40" spans="15:22" x14ac:dyDescent="0.5">
      <c r="O40" s="16">
        <f t="shared" si="0"/>
        <v>0</v>
      </c>
      <c r="P40" s="16" t="e">
        <f>IF($C40&lt;16,MAX($E40:$G40)/($D40^0.70558407859294)*'Hintergrund Berechnung'!$I$941,MAX($E40:$G40)/($D40^0.70558407859294)*'Hintergrund Berechnung'!$I$942)</f>
        <v>#DIV/0!</v>
      </c>
      <c r="Q40" s="16" t="e">
        <f>IF($C40&lt;16,MAX($H40:$J40)/($D40^0.70558407859294)*'Hintergrund Berechnung'!$I$941,MAX($H40:$J40)/($D40^0.70558407859294)*'Hintergrund Berechnung'!$I$942)</f>
        <v>#DIV/0!</v>
      </c>
      <c r="R40" s="16" t="e">
        <f t="shared" si="1"/>
        <v>#DIV/0!</v>
      </c>
      <c r="S40" s="16" t="e">
        <f>ROUND(IF(C40&lt;16,$K40/($D40^0.450818786555515)*'Hintergrund Berechnung'!$N$941,$K40/($D40^0.450818786555515)*'Hintergrund Berechnung'!$N$942),0)</f>
        <v>#DIV/0!</v>
      </c>
      <c r="T40" s="16">
        <f>ROUND(IF(C40&lt;16,$L40*'Hintergrund Berechnung'!$O$941,$L40*'Hintergrund Berechnung'!$O$942),0)</f>
        <v>0</v>
      </c>
      <c r="U40" s="16">
        <f>ROUND(IF(C40&lt;16,IF(M40&gt;0,(25-$M40)*'Hintergrund Berechnung'!$J$941,0),IF(M40&gt;0,(25-$M40)*'Hintergrund Berechnung'!$J$942,0)),0)</f>
        <v>0</v>
      </c>
      <c r="V40" s="18" t="e">
        <f t="shared" si="2"/>
        <v>#DIV/0!</v>
      </c>
    </row>
    <row r="41" spans="15:22" x14ac:dyDescent="0.5">
      <c r="O41" s="16">
        <f t="shared" si="0"/>
        <v>0</v>
      </c>
      <c r="P41" s="16" t="e">
        <f>IF($C41&lt;16,MAX($E41:$G41)/($D41^0.70558407859294)*'Hintergrund Berechnung'!$I$941,MAX($E41:$G41)/($D41^0.70558407859294)*'Hintergrund Berechnung'!$I$942)</f>
        <v>#DIV/0!</v>
      </c>
      <c r="Q41" s="16" t="e">
        <f>IF($C41&lt;16,MAX($H41:$J41)/($D41^0.70558407859294)*'Hintergrund Berechnung'!$I$941,MAX($H41:$J41)/($D41^0.70558407859294)*'Hintergrund Berechnung'!$I$942)</f>
        <v>#DIV/0!</v>
      </c>
      <c r="R41" s="16" t="e">
        <f t="shared" si="1"/>
        <v>#DIV/0!</v>
      </c>
      <c r="S41" s="16" t="e">
        <f>ROUND(IF(C41&lt;16,$K41/($D41^0.450818786555515)*'Hintergrund Berechnung'!$N$941,$K41/($D41^0.450818786555515)*'Hintergrund Berechnung'!$N$942),0)</f>
        <v>#DIV/0!</v>
      </c>
      <c r="T41" s="16">
        <f>ROUND(IF(C41&lt;16,$L41*'Hintergrund Berechnung'!$O$941,$L41*'Hintergrund Berechnung'!$O$942),0)</f>
        <v>0</v>
      </c>
      <c r="U41" s="16">
        <f>ROUND(IF(C41&lt;16,IF(M41&gt;0,(25-$M41)*'Hintergrund Berechnung'!$J$941,0),IF(M41&gt;0,(25-$M41)*'Hintergrund Berechnung'!$J$942,0)),0)</f>
        <v>0</v>
      </c>
      <c r="V41" s="18" t="e">
        <f t="shared" si="2"/>
        <v>#DIV/0!</v>
      </c>
    </row>
    <row r="42" spans="15:22" x14ac:dyDescent="0.5">
      <c r="O42" s="16">
        <f t="shared" si="0"/>
        <v>0</v>
      </c>
      <c r="P42" s="16" t="e">
        <f>IF($C42&lt;16,MAX($E42:$G42)/($D42^0.70558407859294)*'Hintergrund Berechnung'!$I$941,MAX($E42:$G42)/($D42^0.70558407859294)*'Hintergrund Berechnung'!$I$942)</f>
        <v>#DIV/0!</v>
      </c>
      <c r="Q42" s="16" t="e">
        <f>IF($C42&lt;16,MAX($H42:$J42)/($D42^0.70558407859294)*'Hintergrund Berechnung'!$I$941,MAX($H42:$J42)/($D42^0.70558407859294)*'Hintergrund Berechnung'!$I$942)</f>
        <v>#DIV/0!</v>
      </c>
      <c r="R42" s="16" t="e">
        <f t="shared" si="1"/>
        <v>#DIV/0!</v>
      </c>
      <c r="S42" s="16" t="e">
        <f>ROUND(IF(C42&lt;16,$K42/($D42^0.450818786555515)*'Hintergrund Berechnung'!$N$941,$K42/($D42^0.450818786555515)*'Hintergrund Berechnung'!$N$942),0)</f>
        <v>#DIV/0!</v>
      </c>
      <c r="T42" s="16">
        <f>ROUND(IF(C42&lt;16,$L42*'Hintergrund Berechnung'!$O$941,$L42*'Hintergrund Berechnung'!$O$942),0)</f>
        <v>0</v>
      </c>
      <c r="U42" s="16">
        <f>ROUND(IF(C42&lt;16,IF(M42&gt;0,(25-$M42)*'Hintergrund Berechnung'!$J$941,0),IF(M42&gt;0,(25-$M42)*'Hintergrund Berechnung'!$J$942,0)),0)</f>
        <v>0</v>
      </c>
      <c r="V42" s="18" t="e">
        <f t="shared" si="2"/>
        <v>#DIV/0!</v>
      </c>
    </row>
    <row r="43" spans="15:22" x14ac:dyDescent="0.5">
      <c r="O43" s="16">
        <f t="shared" si="0"/>
        <v>0</v>
      </c>
      <c r="P43" s="16" t="e">
        <f>IF($C43&lt;16,MAX($E43:$G43)/($D43^0.70558407859294)*'Hintergrund Berechnung'!$I$941,MAX($E43:$G43)/($D43^0.70558407859294)*'Hintergrund Berechnung'!$I$942)</f>
        <v>#DIV/0!</v>
      </c>
      <c r="Q43" s="16" t="e">
        <f>IF($C43&lt;16,MAX($H43:$J43)/($D43^0.70558407859294)*'Hintergrund Berechnung'!$I$941,MAX($H43:$J43)/($D43^0.70558407859294)*'Hintergrund Berechnung'!$I$942)</f>
        <v>#DIV/0!</v>
      </c>
      <c r="R43" s="16" t="e">
        <f t="shared" si="1"/>
        <v>#DIV/0!</v>
      </c>
      <c r="S43" s="16" t="e">
        <f>ROUND(IF(C43&lt;16,$K43/($D43^0.450818786555515)*'Hintergrund Berechnung'!$N$941,$K43/($D43^0.450818786555515)*'Hintergrund Berechnung'!$N$942),0)</f>
        <v>#DIV/0!</v>
      </c>
      <c r="T43" s="16">
        <f>ROUND(IF(C43&lt;16,$L43*'Hintergrund Berechnung'!$O$941,$L43*'Hintergrund Berechnung'!$O$942),0)</f>
        <v>0</v>
      </c>
      <c r="U43" s="16">
        <f>ROUND(IF(C43&lt;16,IF(M43&gt;0,(25-$M43)*'Hintergrund Berechnung'!$J$941,0),IF(M43&gt;0,(25-$M43)*'Hintergrund Berechnung'!$J$942,0)),0)</f>
        <v>0</v>
      </c>
      <c r="V43" s="18" t="e">
        <f t="shared" si="2"/>
        <v>#DIV/0!</v>
      </c>
    </row>
    <row r="44" spans="15:22" x14ac:dyDescent="0.5">
      <c r="O44" s="16">
        <f t="shared" si="0"/>
        <v>0</v>
      </c>
      <c r="P44" s="16" t="e">
        <f>IF($C44&lt;16,MAX($E44:$G44)/($D44^0.70558407859294)*'Hintergrund Berechnung'!$I$941,MAX($E44:$G44)/($D44^0.70558407859294)*'Hintergrund Berechnung'!$I$942)</f>
        <v>#DIV/0!</v>
      </c>
      <c r="Q44" s="16" t="e">
        <f>IF($C44&lt;16,MAX($H44:$J44)/($D44^0.70558407859294)*'Hintergrund Berechnung'!$I$941,MAX($H44:$J44)/($D44^0.70558407859294)*'Hintergrund Berechnung'!$I$942)</f>
        <v>#DIV/0!</v>
      </c>
      <c r="R44" s="16" t="e">
        <f t="shared" si="1"/>
        <v>#DIV/0!</v>
      </c>
      <c r="S44" s="16" t="e">
        <f>ROUND(IF(C44&lt;16,$K44/($D44^0.450818786555515)*'Hintergrund Berechnung'!$N$941,$K44/($D44^0.450818786555515)*'Hintergrund Berechnung'!$N$942),0)</f>
        <v>#DIV/0!</v>
      </c>
      <c r="T44" s="16">
        <f>ROUND(IF(C44&lt;16,$L44*'Hintergrund Berechnung'!$O$941,$L44*'Hintergrund Berechnung'!$O$942),0)</f>
        <v>0</v>
      </c>
      <c r="U44" s="16">
        <f>ROUND(IF(C44&lt;16,IF(M44&gt;0,(25-$M44)*'Hintergrund Berechnung'!$J$941,0),IF(M44&gt;0,(25-$M44)*'Hintergrund Berechnung'!$J$942,0)),0)</f>
        <v>0</v>
      </c>
      <c r="V44" s="18" t="e">
        <f t="shared" si="2"/>
        <v>#DIV/0!</v>
      </c>
    </row>
    <row r="45" spans="15:22" x14ac:dyDescent="0.5">
      <c r="O45" s="16">
        <f t="shared" si="0"/>
        <v>0</v>
      </c>
      <c r="P45" s="16" t="e">
        <f>IF($C45&lt;16,MAX($E45:$G45)/($D45^0.70558407859294)*'Hintergrund Berechnung'!$I$941,MAX($E45:$G45)/($D45^0.70558407859294)*'Hintergrund Berechnung'!$I$942)</f>
        <v>#DIV/0!</v>
      </c>
      <c r="Q45" s="16" t="e">
        <f>IF($C45&lt;16,MAX($H45:$J45)/($D45^0.70558407859294)*'Hintergrund Berechnung'!$I$941,MAX($H45:$J45)/($D45^0.70558407859294)*'Hintergrund Berechnung'!$I$942)</f>
        <v>#DIV/0!</v>
      </c>
      <c r="R45" s="16" t="e">
        <f t="shared" si="1"/>
        <v>#DIV/0!</v>
      </c>
      <c r="S45" s="16" t="e">
        <f>ROUND(IF(C45&lt;16,$K45/($D45^0.450818786555515)*'Hintergrund Berechnung'!$N$941,$K45/($D45^0.450818786555515)*'Hintergrund Berechnung'!$N$942),0)</f>
        <v>#DIV/0!</v>
      </c>
      <c r="T45" s="16">
        <f>ROUND(IF(C45&lt;16,$L45*'Hintergrund Berechnung'!$O$941,$L45*'Hintergrund Berechnung'!$O$942),0)</f>
        <v>0</v>
      </c>
      <c r="U45" s="16">
        <f>ROUND(IF(C45&lt;16,IF(M45&gt;0,(25-$M45)*'Hintergrund Berechnung'!$J$941,0),IF(M45&gt;0,(25-$M45)*'Hintergrund Berechnung'!$J$942,0)),0)</f>
        <v>0</v>
      </c>
      <c r="V45" s="18" t="e">
        <f t="shared" si="2"/>
        <v>#DIV/0!</v>
      </c>
    </row>
    <row r="46" spans="15:22" x14ac:dyDescent="0.5">
      <c r="O46" s="16">
        <f t="shared" si="0"/>
        <v>0</v>
      </c>
      <c r="P46" s="16" t="e">
        <f>IF($C46&lt;16,MAX($E46:$G46)/($D46^0.70558407859294)*'Hintergrund Berechnung'!$I$941,MAX($E46:$G46)/($D46^0.70558407859294)*'Hintergrund Berechnung'!$I$942)</f>
        <v>#DIV/0!</v>
      </c>
      <c r="Q46" s="16" t="e">
        <f>IF($C46&lt;16,MAX($H46:$J46)/($D46^0.70558407859294)*'Hintergrund Berechnung'!$I$941,MAX($H46:$J46)/($D46^0.70558407859294)*'Hintergrund Berechnung'!$I$942)</f>
        <v>#DIV/0!</v>
      </c>
      <c r="R46" s="16" t="e">
        <f t="shared" si="1"/>
        <v>#DIV/0!</v>
      </c>
      <c r="S46" s="16" t="e">
        <f>ROUND(IF(C46&lt;16,$K46/($D46^0.450818786555515)*'Hintergrund Berechnung'!$N$941,$K46/($D46^0.450818786555515)*'Hintergrund Berechnung'!$N$942),0)</f>
        <v>#DIV/0!</v>
      </c>
      <c r="T46" s="16">
        <f>ROUND(IF(C46&lt;16,$L46*'Hintergrund Berechnung'!$O$941,$L46*'Hintergrund Berechnung'!$O$942),0)</f>
        <v>0</v>
      </c>
      <c r="U46" s="16">
        <f>ROUND(IF(C46&lt;16,IF(M46&gt;0,(25-$M46)*'Hintergrund Berechnung'!$J$941,0),IF(M46&gt;0,(25-$M46)*'Hintergrund Berechnung'!$J$942,0)),0)</f>
        <v>0</v>
      </c>
      <c r="V46" s="18" t="e">
        <f t="shared" si="2"/>
        <v>#DIV/0!</v>
      </c>
    </row>
    <row r="47" spans="15:22" x14ac:dyDescent="0.5">
      <c r="O47" s="16">
        <f t="shared" si="0"/>
        <v>0</v>
      </c>
      <c r="P47" s="16" t="e">
        <f>IF($C47&lt;16,MAX($E47:$G47)/($D47^0.70558407859294)*'Hintergrund Berechnung'!$I$941,MAX($E47:$G47)/($D47^0.70558407859294)*'Hintergrund Berechnung'!$I$942)</f>
        <v>#DIV/0!</v>
      </c>
      <c r="Q47" s="16" t="e">
        <f>IF($C47&lt;16,MAX($H47:$J47)/($D47^0.70558407859294)*'Hintergrund Berechnung'!$I$941,MAX($H47:$J47)/($D47^0.70558407859294)*'Hintergrund Berechnung'!$I$942)</f>
        <v>#DIV/0!</v>
      </c>
      <c r="R47" s="16" t="e">
        <f t="shared" si="1"/>
        <v>#DIV/0!</v>
      </c>
      <c r="S47" s="16" t="e">
        <f>ROUND(IF(C47&lt;16,$K47/($D47^0.450818786555515)*'Hintergrund Berechnung'!$N$941,$K47/($D47^0.450818786555515)*'Hintergrund Berechnung'!$N$942),0)</f>
        <v>#DIV/0!</v>
      </c>
      <c r="T47" s="16">
        <f>ROUND(IF(C47&lt;16,$L47*'Hintergrund Berechnung'!$O$941,$L47*'Hintergrund Berechnung'!$O$942),0)</f>
        <v>0</v>
      </c>
      <c r="U47" s="16">
        <f>ROUND(IF(C47&lt;16,IF(M47&gt;0,(25-$M47)*'Hintergrund Berechnung'!$J$941,0),IF(M47&gt;0,(25-$M47)*'Hintergrund Berechnung'!$J$942,0)),0)</f>
        <v>0</v>
      </c>
      <c r="V47" s="18" t="e">
        <f t="shared" si="2"/>
        <v>#DIV/0!</v>
      </c>
    </row>
    <row r="48" spans="15:22" x14ac:dyDescent="0.5">
      <c r="O48" s="16">
        <f t="shared" si="0"/>
        <v>0</v>
      </c>
      <c r="P48" s="16" t="e">
        <f>IF($C48&lt;16,MAX($E48:$G48)/($D48^0.70558407859294)*'Hintergrund Berechnung'!$I$941,MAX($E48:$G48)/($D48^0.70558407859294)*'Hintergrund Berechnung'!$I$942)</f>
        <v>#DIV/0!</v>
      </c>
      <c r="Q48" s="16" t="e">
        <f>IF($C48&lt;16,MAX($H48:$J48)/($D48^0.70558407859294)*'Hintergrund Berechnung'!$I$941,MAX($H48:$J48)/($D48^0.70558407859294)*'Hintergrund Berechnung'!$I$942)</f>
        <v>#DIV/0!</v>
      </c>
      <c r="R48" s="16" t="e">
        <f t="shared" si="1"/>
        <v>#DIV/0!</v>
      </c>
      <c r="S48" s="16" t="e">
        <f>ROUND(IF(C48&lt;16,$K48/($D48^0.450818786555515)*'Hintergrund Berechnung'!$N$941,$K48/($D48^0.450818786555515)*'Hintergrund Berechnung'!$N$942),0)</f>
        <v>#DIV/0!</v>
      </c>
      <c r="T48" s="16">
        <f>ROUND(IF(C48&lt;16,$L48*'Hintergrund Berechnung'!$O$941,$L48*'Hintergrund Berechnung'!$O$942),0)</f>
        <v>0</v>
      </c>
      <c r="U48" s="16">
        <f>ROUND(IF(C48&lt;16,IF(M48&gt;0,(25-$M48)*'Hintergrund Berechnung'!$J$941,0),IF(M48&gt;0,(25-$M48)*'Hintergrund Berechnung'!$J$942,0)),0)</f>
        <v>0</v>
      </c>
      <c r="V48" s="18" t="e">
        <f t="shared" si="2"/>
        <v>#DIV/0!</v>
      </c>
    </row>
    <row r="49" spans="15:22" x14ac:dyDescent="0.5">
      <c r="O49" s="16">
        <f t="shared" si="0"/>
        <v>0</v>
      </c>
      <c r="P49" s="16" t="e">
        <f>IF($C49&lt;16,MAX($E49:$G49)/($D49^0.70558407859294)*'Hintergrund Berechnung'!$I$941,MAX($E49:$G49)/($D49^0.70558407859294)*'Hintergrund Berechnung'!$I$942)</f>
        <v>#DIV/0!</v>
      </c>
      <c r="Q49" s="16" t="e">
        <f>IF($C49&lt;16,MAX($H49:$J49)/($D49^0.70558407859294)*'Hintergrund Berechnung'!$I$941,MAX($H49:$J49)/($D49^0.70558407859294)*'Hintergrund Berechnung'!$I$942)</f>
        <v>#DIV/0!</v>
      </c>
      <c r="R49" s="16" t="e">
        <f t="shared" si="1"/>
        <v>#DIV/0!</v>
      </c>
      <c r="S49" s="16" t="e">
        <f>ROUND(IF(C49&lt;16,$K49/($D49^0.450818786555515)*'Hintergrund Berechnung'!$N$941,$K49/($D49^0.450818786555515)*'Hintergrund Berechnung'!$N$942),0)</f>
        <v>#DIV/0!</v>
      </c>
      <c r="T49" s="16">
        <f>ROUND(IF(C49&lt;16,$L49*'Hintergrund Berechnung'!$O$941,$L49*'Hintergrund Berechnung'!$O$942),0)</f>
        <v>0</v>
      </c>
      <c r="U49" s="16">
        <f>ROUND(IF(C49&lt;16,IF(M49&gt;0,(25-$M49)*'Hintergrund Berechnung'!$J$941,0),IF(M49&gt;0,(25-$M49)*'Hintergrund Berechnung'!$J$942,0)),0)</f>
        <v>0</v>
      </c>
      <c r="V49" s="18" t="e">
        <f t="shared" si="2"/>
        <v>#DIV/0!</v>
      </c>
    </row>
    <row r="50" spans="15:22" x14ac:dyDescent="0.5">
      <c r="O50" s="16">
        <f t="shared" si="0"/>
        <v>0</v>
      </c>
      <c r="P50" s="16" t="e">
        <f>IF($C50&lt;16,MAX($E50:$G50)/($D50^0.70558407859294)*'Hintergrund Berechnung'!$I$941,MAX($E50:$G50)/($D50^0.70558407859294)*'Hintergrund Berechnung'!$I$942)</f>
        <v>#DIV/0!</v>
      </c>
      <c r="Q50" s="16" t="e">
        <f>IF($C50&lt;16,MAX($H50:$J50)/($D50^0.70558407859294)*'Hintergrund Berechnung'!$I$941,MAX($H50:$J50)/($D50^0.70558407859294)*'Hintergrund Berechnung'!$I$942)</f>
        <v>#DIV/0!</v>
      </c>
      <c r="R50" s="16" t="e">
        <f t="shared" si="1"/>
        <v>#DIV/0!</v>
      </c>
      <c r="S50" s="16" t="e">
        <f>ROUND(IF(C50&lt;16,$K50/($D50^0.450818786555515)*'Hintergrund Berechnung'!$N$941,$K50/($D50^0.450818786555515)*'Hintergrund Berechnung'!$N$942),0)</f>
        <v>#DIV/0!</v>
      </c>
      <c r="T50" s="16">
        <f>ROUND(IF(C50&lt;16,$L50*'Hintergrund Berechnung'!$O$941,$L50*'Hintergrund Berechnung'!$O$942),0)</f>
        <v>0</v>
      </c>
      <c r="U50" s="16">
        <f>ROUND(IF(C50&lt;16,IF(M50&gt;0,(25-$M50)*'Hintergrund Berechnung'!$J$941,0),IF(M50&gt;0,(25-$M50)*'Hintergrund Berechnung'!$J$942,0)),0)</f>
        <v>0</v>
      </c>
      <c r="V50" s="18" t="e">
        <f t="shared" si="2"/>
        <v>#DIV/0!</v>
      </c>
    </row>
    <row r="51" spans="15:22" x14ac:dyDescent="0.5">
      <c r="O51" s="16">
        <f t="shared" si="0"/>
        <v>0</v>
      </c>
      <c r="P51" s="16" t="e">
        <f>IF($C51&lt;16,MAX($E51:$G51)/($D51^0.70558407859294)*'Hintergrund Berechnung'!$I$941,MAX($E51:$G51)/($D51^0.70558407859294)*'Hintergrund Berechnung'!$I$942)</f>
        <v>#DIV/0!</v>
      </c>
      <c r="Q51" s="16" t="e">
        <f>IF($C51&lt;16,MAX($H51:$J51)/($D51^0.70558407859294)*'Hintergrund Berechnung'!$I$941,MAX($H51:$J51)/($D51^0.70558407859294)*'Hintergrund Berechnung'!$I$942)</f>
        <v>#DIV/0!</v>
      </c>
      <c r="R51" s="16" t="e">
        <f t="shared" si="1"/>
        <v>#DIV/0!</v>
      </c>
      <c r="S51" s="16" t="e">
        <f>ROUND(IF(C51&lt;16,$K51/($D51^0.450818786555515)*'Hintergrund Berechnung'!$N$941,$K51/($D51^0.450818786555515)*'Hintergrund Berechnung'!$N$942),0)</f>
        <v>#DIV/0!</v>
      </c>
      <c r="T51" s="16">
        <f>ROUND(IF(C51&lt;16,$L51*'Hintergrund Berechnung'!$O$941,$L51*'Hintergrund Berechnung'!$O$942),0)</f>
        <v>0</v>
      </c>
      <c r="U51" s="16">
        <f>ROUND(IF(C51&lt;16,IF(M51&gt;0,(25-$M51)*'Hintergrund Berechnung'!$J$941,0),IF(M51&gt;0,(25-$M51)*'Hintergrund Berechnung'!$J$942,0)),0)</f>
        <v>0</v>
      </c>
      <c r="V51" s="18" t="e">
        <f t="shared" si="2"/>
        <v>#DIV/0!</v>
      </c>
    </row>
    <row r="52" spans="15:22" x14ac:dyDescent="0.5">
      <c r="O52" s="16">
        <f t="shared" si="0"/>
        <v>0</v>
      </c>
      <c r="P52" s="16" t="e">
        <f>IF($C52&lt;16,MAX($E52:$G52)/($D52^0.70558407859294)*'Hintergrund Berechnung'!$I$941,MAX($E52:$G52)/($D52^0.70558407859294)*'Hintergrund Berechnung'!$I$942)</f>
        <v>#DIV/0!</v>
      </c>
      <c r="Q52" s="16" t="e">
        <f>IF($C52&lt;16,MAX($H52:$J52)/($D52^0.70558407859294)*'Hintergrund Berechnung'!$I$941,MAX($H52:$J52)/($D52^0.70558407859294)*'Hintergrund Berechnung'!$I$942)</f>
        <v>#DIV/0!</v>
      </c>
      <c r="R52" s="16" t="e">
        <f t="shared" si="1"/>
        <v>#DIV/0!</v>
      </c>
      <c r="S52" s="16" t="e">
        <f>ROUND(IF(C52&lt;16,$K52/($D52^0.450818786555515)*'Hintergrund Berechnung'!$N$941,$K52/($D52^0.450818786555515)*'Hintergrund Berechnung'!$N$942),0)</f>
        <v>#DIV/0!</v>
      </c>
      <c r="T52" s="16">
        <f>ROUND(IF(C52&lt;16,$L52*'Hintergrund Berechnung'!$O$941,$L52*'Hintergrund Berechnung'!$O$942),0)</f>
        <v>0</v>
      </c>
      <c r="U52" s="16">
        <f>ROUND(IF(C52&lt;16,IF(M52&gt;0,(25-$M52)*'Hintergrund Berechnung'!$J$941,0),IF(M52&gt;0,(25-$M52)*'Hintergrund Berechnung'!$J$942,0)),0)</f>
        <v>0</v>
      </c>
      <c r="V52" s="18" t="e">
        <f t="shared" si="2"/>
        <v>#DIV/0!</v>
      </c>
    </row>
    <row r="53" spans="15:22" x14ac:dyDescent="0.5">
      <c r="O53" s="16">
        <f t="shared" si="0"/>
        <v>0</v>
      </c>
      <c r="P53" s="16" t="e">
        <f>IF($C53&lt;16,MAX($E53:$G53)/($D53^0.70558407859294)*'Hintergrund Berechnung'!$I$941,MAX($E53:$G53)/($D53^0.70558407859294)*'Hintergrund Berechnung'!$I$942)</f>
        <v>#DIV/0!</v>
      </c>
      <c r="Q53" s="16" t="e">
        <f>IF($C53&lt;16,MAX($H53:$J53)/($D53^0.70558407859294)*'Hintergrund Berechnung'!$I$941,MAX($H53:$J53)/($D53^0.70558407859294)*'Hintergrund Berechnung'!$I$942)</f>
        <v>#DIV/0!</v>
      </c>
      <c r="R53" s="16" t="e">
        <f t="shared" si="1"/>
        <v>#DIV/0!</v>
      </c>
      <c r="S53" s="16" t="e">
        <f>ROUND(IF(C53&lt;16,$K53/($D53^0.450818786555515)*'Hintergrund Berechnung'!$N$941,$K53/($D53^0.450818786555515)*'Hintergrund Berechnung'!$N$942),0)</f>
        <v>#DIV/0!</v>
      </c>
      <c r="T53" s="16">
        <f>ROUND(IF(C53&lt;16,$L53*'Hintergrund Berechnung'!$O$941,$L53*'Hintergrund Berechnung'!$O$942),0)</f>
        <v>0</v>
      </c>
      <c r="U53" s="16">
        <f>ROUND(IF(C53&lt;16,IF(M53&gt;0,(25-$M53)*'Hintergrund Berechnung'!$J$941,0),IF(M53&gt;0,(25-$M53)*'Hintergrund Berechnung'!$J$942,0)),0)</f>
        <v>0</v>
      </c>
      <c r="V53" s="18" t="e">
        <f t="shared" si="2"/>
        <v>#DIV/0!</v>
      </c>
    </row>
    <row r="54" spans="15:22" x14ac:dyDescent="0.5">
      <c r="O54" s="16">
        <f t="shared" si="0"/>
        <v>0</v>
      </c>
      <c r="P54" s="16" t="e">
        <f>IF($C54&lt;16,MAX($E54:$G54)/($D54^0.70558407859294)*'Hintergrund Berechnung'!$I$941,MAX($E54:$G54)/($D54^0.70558407859294)*'Hintergrund Berechnung'!$I$942)</f>
        <v>#DIV/0!</v>
      </c>
      <c r="Q54" s="16" t="e">
        <f>IF($C54&lt;16,MAX($H54:$J54)/($D54^0.70558407859294)*'Hintergrund Berechnung'!$I$941,MAX($H54:$J54)/($D54^0.70558407859294)*'Hintergrund Berechnung'!$I$942)</f>
        <v>#DIV/0!</v>
      </c>
      <c r="R54" s="16" t="e">
        <f t="shared" si="1"/>
        <v>#DIV/0!</v>
      </c>
      <c r="S54" s="16" t="e">
        <f>ROUND(IF(C54&lt;16,$K54/($D54^0.450818786555515)*'Hintergrund Berechnung'!$N$941,$K54/($D54^0.450818786555515)*'Hintergrund Berechnung'!$N$942),0)</f>
        <v>#DIV/0!</v>
      </c>
      <c r="T54" s="16">
        <f>ROUND(IF(C54&lt;16,$L54*'Hintergrund Berechnung'!$O$941,$L54*'Hintergrund Berechnung'!$O$942),0)</f>
        <v>0</v>
      </c>
      <c r="U54" s="16">
        <f>ROUND(IF(C54&lt;16,IF(M54&gt;0,(25-$M54)*'Hintergrund Berechnung'!$J$941,0),IF(M54&gt;0,(25-$M54)*'Hintergrund Berechnung'!$J$942,0)),0)</f>
        <v>0</v>
      </c>
      <c r="V54" s="18" t="e">
        <f t="shared" si="2"/>
        <v>#DIV/0!</v>
      </c>
    </row>
    <row r="55" spans="15:22" x14ac:dyDescent="0.5">
      <c r="O55" s="16">
        <f t="shared" si="0"/>
        <v>0</v>
      </c>
      <c r="P55" s="16" t="e">
        <f>IF($C55&lt;16,MAX($E55:$G55)/($D55^0.70558407859294)*'Hintergrund Berechnung'!$I$941,MAX($E55:$G55)/($D55^0.70558407859294)*'Hintergrund Berechnung'!$I$942)</f>
        <v>#DIV/0!</v>
      </c>
      <c r="Q55" s="16" t="e">
        <f>IF($C55&lt;16,MAX($H55:$J55)/($D55^0.70558407859294)*'Hintergrund Berechnung'!$I$941,MAX($H55:$J55)/($D55^0.70558407859294)*'Hintergrund Berechnung'!$I$942)</f>
        <v>#DIV/0!</v>
      </c>
      <c r="R55" s="16" t="e">
        <f t="shared" si="1"/>
        <v>#DIV/0!</v>
      </c>
      <c r="S55" s="16" t="e">
        <f>ROUND(IF(C55&lt;16,$K55/($D55^0.450818786555515)*'Hintergrund Berechnung'!$N$941,$K55/($D55^0.450818786555515)*'Hintergrund Berechnung'!$N$942),0)</f>
        <v>#DIV/0!</v>
      </c>
      <c r="T55" s="16">
        <f>ROUND(IF(C55&lt;16,$L55*'Hintergrund Berechnung'!$O$941,$L55*'Hintergrund Berechnung'!$O$942),0)</f>
        <v>0</v>
      </c>
      <c r="U55" s="16">
        <f>ROUND(IF(C55&lt;16,IF(M55&gt;0,(25-$M55)*'Hintergrund Berechnung'!$J$941,0),IF(M55&gt;0,(25-$M55)*'Hintergrund Berechnung'!$J$942,0)),0)</f>
        <v>0</v>
      </c>
      <c r="V55" s="18" t="e">
        <f t="shared" si="2"/>
        <v>#DIV/0!</v>
      </c>
    </row>
    <row r="56" spans="15:22" x14ac:dyDescent="0.5">
      <c r="O56" s="16">
        <f t="shared" si="0"/>
        <v>0</v>
      </c>
      <c r="P56" s="16" t="e">
        <f>IF($C56&lt;16,MAX($E56:$G56)/($D56^0.70558407859294)*'Hintergrund Berechnung'!$I$941,MAX($E56:$G56)/($D56^0.70558407859294)*'Hintergrund Berechnung'!$I$942)</f>
        <v>#DIV/0!</v>
      </c>
      <c r="Q56" s="16" t="e">
        <f>IF($C56&lt;16,MAX($H56:$J56)/($D56^0.70558407859294)*'Hintergrund Berechnung'!$I$941,MAX($H56:$J56)/($D56^0.70558407859294)*'Hintergrund Berechnung'!$I$942)</f>
        <v>#DIV/0!</v>
      </c>
      <c r="R56" s="16" t="e">
        <f t="shared" si="1"/>
        <v>#DIV/0!</v>
      </c>
      <c r="S56" s="16" t="e">
        <f>ROUND(IF(C56&lt;16,$K56/($D56^0.450818786555515)*'Hintergrund Berechnung'!$N$941,$K56/($D56^0.450818786555515)*'Hintergrund Berechnung'!$N$942),0)</f>
        <v>#DIV/0!</v>
      </c>
      <c r="T56" s="16">
        <f>ROUND(IF(C56&lt;16,$L56*'Hintergrund Berechnung'!$O$941,$L56*'Hintergrund Berechnung'!$O$942),0)</f>
        <v>0</v>
      </c>
      <c r="U56" s="16">
        <f>ROUND(IF(C56&lt;16,IF(M56&gt;0,(25-$M56)*'Hintergrund Berechnung'!$J$941,0),IF(M56&gt;0,(25-$M56)*'Hintergrund Berechnung'!$J$942,0)),0)</f>
        <v>0</v>
      </c>
      <c r="V56" s="18" t="e">
        <f t="shared" si="2"/>
        <v>#DIV/0!</v>
      </c>
    </row>
    <row r="57" spans="15:22" x14ac:dyDescent="0.5">
      <c r="O57" s="16">
        <f t="shared" si="0"/>
        <v>0</v>
      </c>
      <c r="P57" s="16" t="e">
        <f>IF($C57&lt;16,MAX($E57:$G57)/($D57^0.70558407859294)*'Hintergrund Berechnung'!$I$941,MAX($E57:$G57)/($D57^0.70558407859294)*'Hintergrund Berechnung'!$I$942)</f>
        <v>#DIV/0!</v>
      </c>
      <c r="Q57" s="16" t="e">
        <f>IF($C57&lt;16,MAX($H57:$J57)/($D57^0.70558407859294)*'Hintergrund Berechnung'!$I$941,MAX($H57:$J57)/($D57^0.70558407859294)*'Hintergrund Berechnung'!$I$942)</f>
        <v>#DIV/0!</v>
      </c>
      <c r="R57" s="16" t="e">
        <f t="shared" si="1"/>
        <v>#DIV/0!</v>
      </c>
      <c r="S57" s="16" t="e">
        <f>ROUND(IF(C57&lt;16,$K57/($D57^0.450818786555515)*'Hintergrund Berechnung'!$N$941,$K57/($D57^0.450818786555515)*'Hintergrund Berechnung'!$N$942),0)</f>
        <v>#DIV/0!</v>
      </c>
      <c r="T57" s="16">
        <f>ROUND(IF(C57&lt;16,$L57*'Hintergrund Berechnung'!$O$941,$L57*'Hintergrund Berechnung'!$O$942),0)</f>
        <v>0</v>
      </c>
      <c r="U57" s="16">
        <f>ROUND(IF(C57&lt;16,IF(M57&gt;0,(25-$M57)*'Hintergrund Berechnung'!$J$941,0),IF(M57&gt;0,(25-$M57)*'Hintergrund Berechnung'!$J$942,0)),0)</f>
        <v>0</v>
      </c>
      <c r="V57" s="18" t="e">
        <f t="shared" si="2"/>
        <v>#DIV/0!</v>
      </c>
    </row>
    <row r="58" spans="15:22" x14ac:dyDescent="0.5">
      <c r="O58" s="16">
        <f t="shared" si="0"/>
        <v>0</v>
      </c>
      <c r="P58" s="16" t="e">
        <f>IF($C58&lt;16,MAX($E58:$G58)/($D58^0.70558407859294)*'Hintergrund Berechnung'!$I$941,MAX($E58:$G58)/($D58^0.70558407859294)*'Hintergrund Berechnung'!$I$942)</f>
        <v>#DIV/0!</v>
      </c>
      <c r="Q58" s="16" t="e">
        <f>IF($C58&lt;16,MAX($H58:$J58)/($D58^0.70558407859294)*'Hintergrund Berechnung'!$I$941,MAX($H58:$J58)/($D58^0.70558407859294)*'Hintergrund Berechnung'!$I$942)</f>
        <v>#DIV/0!</v>
      </c>
      <c r="R58" s="16" t="e">
        <f t="shared" si="1"/>
        <v>#DIV/0!</v>
      </c>
      <c r="S58" s="16" t="e">
        <f>ROUND(IF(C58&lt;16,$K58/($D58^0.450818786555515)*'Hintergrund Berechnung'!$N$941,$K58/($D58^0.450818786555515)*'Hintergrund Berechnung'!$N$942),0)</f>
        <v>#DIV/0!</v>
      </c>
      <c r="T58" s="16">
        <f>ROUND(IF(C58&lt;16,$L58*'Hintergrund Berechnung'!$O$941,$L58*'Hintergrund Berechnung'!$O$942),0)</f>
        <v>0</v>
      </c>
      <c r="U58" s="16">
        <f>ROUND(IF(C58&lt;16,IF(M58&gt;0,(25-$M58)*'Hintergrund Berechnung'!$J$941,0),IF(M58&gt;0,(25-$M58)*'Hintergrund Berechnung'!$J$942,0)),0)</f>
        <v>0</v>
      </c>
      <c r="V58" s="18" t="e">
        <f t="shared" si="2"/>
        <v>#DIV/0!</v>
      </c>
    </row>
    <row r="59" spans="15:22" x14ac:dyDescent="0.5">
      <c r="O59" s="16">
        <f t="shared" si="0"/>
        <v>0</v>
      </c>
      <c r="P59" s="16" t="e">
        <f>IF($C59&lt;16,MAX($E59:$G59)/($D59^0.70558407859294)*'Hintergrund Berechnung'!$I$941,MAX($E59:$G59)/($D59^0.70558407859294)*'Hintergrund Berechnung'!$I$942)</f>
        <v>#DIV/0!</v>
      </c>
      <c r="Q59" s="16" t="e">
        <f>IF($C59&lt;16,MAX($H59:$J59)/($D59^0.70558407859294)*'Hintergrund Berechnung'!$I$941,MAX($H59:$J59)/($D59^0.70558407859294)*'Hintergrund Berechnung'!$I$942)</f>
        <v>#DIV/0!</v>
      </c>
      <c r="R59" s="16" t="e">
        <f t="shared" si="1"/>
        <v>#DIV/0!</v>
      </c>
      <c r="S59" s="16" t="e">
        <f>ROUND(IF(C59&lt;16,$K59/($D59^0.450818786555515)*'Hintergrund Berechnung'!$N$941,$K59/($D59^0.450818786555515)*'Hintergrund Berechnung'!$N$942),0)</f>
        <v>#DIV/0!</v>
      </c>
      <c r="T59" s="16">
        <f>ROUND(IF(C59&lt;16,$L59*'Hintergrund Berechnung'!$O$941,$L59*'Hintergrund Berechnung'!$O$942),0)</f>
        <v>0</v>
      </c>
      <c r="U59" s="16">
        <f>ROUND(IF(C59&lt;16,IF(M59&gt;0,(25-$M59)*'Hintergrund Berechnung'!$J$941,0),IF(M59&gt;0,(25-$M59)*'Hintergrund Berechnung'!$J$942,0)),0)</f>
        <v>0</v>
      </c>
      <c r="V59" s="18" t="e">
        <f t="shared" si="2"/>
        <v>#DIV/0!</v>
      </c>
    </row>
    <row r="60" spans="15:22" x14ac:dyDescent="0.5">
      <c r="O60" s="16">
        <f t="shared" si="0"/>
        <v>0</v>
      </c>
      <c r="P60" s="16" t="e">
        <f>IF($C60&lt;16,MAX($E60:$G60)/($D60^0.70558407859294)*'Hintergrund Berechnung'!$I$941,MAX($E60:$G60)/($D60^0.70558407859294)*'Hintergrund Berechnung'!$I$942)</f>
        <v>#DIV/0!</v>
      </c>
      <c r="Q60" s="16" t="e">
        <f>IF($C60&lt;16,MAX($H60:$J60)/($D60^0.70558407859294)*'Hintergrund Berechnung'!$I$941,MAX($H60:$J60)/($D60^0.70558407859294)*'Hintergrund Berechnung'!$I$942)</f>
        <v>#DIV/0!</v>
      </c>
      <c r="R60" s="16" t="e">
        <f t="shared" si="1"/>
        <v>#DIV/0!</v>
      </c>
      <c r="S60" s="16" t="e">
        <f>ROUND(IF(C60&lt;16,$K60/($D60^0.450818786555515)*'Hintergrund Berechnung'!$N$941,$K60/($D60^0.450818786555515)*'Hintergrund Berechnung'!$N$942),0)</f>
        <v>#DIV/0!</v>
      </c>
      <c r="T60" s="16">
        <f>ROUND(IF(C60&lt;16,$L60*'Hintergrund Berechnung'!$O$941,$L60*'Hintergrund Berechnung'!$O$942),0)</f>
        <v>0</v>
      </c>
      <c r="U60" s="16">
        <f>ROUND(IF(C60&lt;16,IF(M60&gt;0,(25-$M60)*'Hintergrund Berechnung'!$J$941,0),IF(M60&gt;0,(25-$M60)*'Hintergrund Berechnung'!$J$942,0)),0)</f>
        <v>0</v>
      </c>
      <c r="V60" s="18" t="e">
        <f t="shared" si="2"/>
        <v>#DIV/0!</v>
      </c>
    </row>
    <row r="61" spans="15:22" x14ac:dyDescent="0.5">
      <c r="O61" s="16">
        <f t="shared" si="0"/>
        <v>0</v>
      </c>
      <c r="P61" s="16" t="e">
        <f>IF($C61&lt;16,MAX($E61:$G61)/($D61^0.70558407859294)*'Hintergrund Berechnung'!$I$941,MAX($E61:$G61)/($D61^0.70558407859294)*'Hintergrund Berechnung'!$I$942)</f>
        <v>#DIV/0!</v>
      </c>
      <c r="Q61" s="16" t="e">
        <f>IF($C61&lt;16,MAX($H61:$J61)/($D61^0.70558407859294)*'Hintergrund Berechnung'!$I$941,MAX($H61:$J61)/($D61^0.70558407859294)*'Hintergrund Berechnung'!$I$942)</f>
        <v>#DIV/0!</v>
      </c>
      <c r="R61" s="16" t="e">
        <f t="shared" si="1"/>
        <v>#DIV/0!</v>
      </c>
      <c r="S61" s="16" t="e">
        <f>ROUND(IF(C61&lt;16,$K61/($D61^0.450818786555515)*'Hintergrund Berechnung'!$N$941,$K61/($D61^0.450818786555515)*'Hintergrund Berechnung'!$N$942),0)</f>
        <v>#DIV/0!</v>
      </c>
      <c r="T61" s="16">
        <f>ROUND(IF(C61&lt;16,$L61*'Hintergrund Berechnung'!$O$941,$L61*'Hintergrund Berechnung'!$O$942),0)</f>
        <v>0</v>
      </c>
      <c r="U61" s="16">
        <f>ROUND(IF(C61&lt;16,IF(M61&gt;0,(25-$M61)*'Hintergrund Berechnung'!$J$941,0),IF(M61&gt;0,(25-$M61)*'Hintergrund Berechnung'!$J$942,0)),0)</f>
        <v>0</v>
      </c>
      <c r="V61" s="18" t="e">
        <f t="shared" si="2"/>
        <v>#DIV/0!</v>
      </c>
    </row>
    <row r="62" spans="15:22" x14ac:dyDescent="0.5">
      <c r="O62" s="16">
        <f t="shared" si="0"/>
        <v>0</v>
      </c>
      <c r="P62" s="16" t="e">
        <f>IF($C62&lt;16,MAX($E62:$G62)/($D62^0.70558407859294)*'Hintergrund Berechnung'!$I$941,MAX($E62:$G62)/($D62^0.70558407859294)*'Hintergrund Berechnung'!$I$942)</f>
        <v>#DIV/0!</v>
      </c>
      <c r="Q62" s="16" t="e">
        <f>IF($C62&lt;16,MAX($H62:$J62)/($D62^0.70558407859294)*'Hintergrund Berechnung'!$I$941,MAX($H62:$J62)/($D62^0.70558407859294)*'Hintergrund Berechnung'!$I$942)</f>
        <v>#DIV/0!</v>
      </c>
      <c r="R62" s="16" t="e">
        <f t="shared" si="1"/>
        <v>#DIV/0!</v>
      </c>
      <c r="S62" s="16" t="e">
        <f>ROUND(IF(C62&lt;16,$K62/($D62^0.450818786555515)*'Hintergrund Berechnung'!$N$941,$K62/($D62^0.450818786555515)*'Hintergrund Berechnung'!$N$942),0)</f>
        <v>#DIV/0!</v>
      </c>
      <c r="T62" s="16">
        <f>ROUND(IF(C62&lt;16,$L62*'Hintergrund Berechnung'!$O$941,$L62*'Hintergrund Berechnung'!$O$942),0)</f>
        <v>0</v>
      </c>
      <c r="U62" s="16">
        <f>ROUND(IF(C62&lt;16,IF(M62&gt;0,(25-$M62)*'Hintergrund Berechnung'!$J$941,0),IF(M62&gt;0,(25-$M62)*'Hintergrund Berechnung'!$J$942,0)),0)</f>
        <v>0</v>
      </c>
      <c r="V62" s="18" t="e">
        <f t="shared" si="2"/>
        <v>#DIV/0!</v>
      </c>
    </row>
    <row r="63" spans="15:22" x14ac:dyDescent="0.5">
      <c r="O63" s="16">
        <f t="shared" ref="O63:O126" si="3">MAX(E63,F63,G63)+MAX(H63,I63,J63)</f>
        <v>0</v>
      </c>
      <c r="P63" s="16" t="e">
        <f>IF($C63&lt;16,MAX($E63:$G63)/($D63^0.70558407859294)*'Hintergrund Berechnung'!$I$941,MAX($E63:$G63)/($D63^0.70558407859294)*'Hintergrund Berechnung'!$I$942)</f>
        <v>#DIV/0!</v>
      </c>
      <c r="Q63" s="16" t="e">
        <f>IF($C63&lt;16,MAX($H63:$J63)/($D63^0.70558407859294)*'Hintergrund Berechnung'!$I$941,MAX($H63:$J63)/($D63^0.70558407859294)*'Hintergrund Berechnung'!$I$942)</f>
        <v>#DIV/0!</v>
      </c>
      <c r="R63" s="16" t="e">
        <f t="shared" ref="R63:R126" si="4">P63+Q63</f>
        <v>#DIV/0!</v>
      </c>
      <c r="S63" s="16" t="e">
        <f>ROUND(IF(C63&lt;16,$K63/($D63^0.450818786555515)*'Hintergrund Berechnung'!$N$941,$K63/($D63^0.450818786555515)*'Hintergrund Berechnung'!$N$942),0)</f>
        <v>#DIV/0!</v>
      </c>
      <c r="T63" s="16">
        <f>ROUND(IF(C63&lt;16,$L63*'Hintergrund Berechnung'!$O$941,$L63*'Hintergrund Berechnung'!$O$942),0)</f>
        <v>0</v>
      </c>
      <c r="U63" s="16">
        <f>ROUND(IF(C63&lt;16,IF(M63&gt;0,(25-$M63)*'Hintergrund Berechnung'!$J$941,0),IF(M63&gt;0,(25-$M63)*'Hintergrund Berechnung'!$J$942,0)),0)</f>
        <v>0</v>
      </c>
      <c r="V63" s="18" t="e">
        <f t="shared" ref="V63:V126" si="5">ROUND(SUM(R63:U63),0)</f>
        <v>#DIV/0!</v>
      </c>
    </row>
    <row r="64" spans="15:22" x14ac:dyDescent="0.5">
      <c r="O64" s="16">
        <f t="shared" si="3"/>
        <v>0</v>
      </c>
      <c r="P64" s="16" t="e">
        <f>IF($C64&lt;16,MAX($E64:$G64)/($D64^0.70558407859294)*'Hintergrund Berechnung'!$I$941,MAX($E64:$G64)/($D64^0.70558407859294)*'Hintergrund Berechnung'!$I$942)</f>
        <v>#DIV/0!</v>
      </c>
      <c r="Q64" s="16" t="e">
        <f>IF($C64&lt;16,MAX($H64:$J64)/($D64^0.70558407859294)*'Hintergrund Berechnung'!$I$941,MAX($H64:$J64)/($D64^0.70558407859294)*'Hintergrund Berechnung'!$I$942)</f>
        <v>#DIV/0!</v>
      </c>
      <c r="R64" s="16" t="e">
        <f t="shared" si="4"/>
        <v>#DIV/0!</v>
      </c>
      <c r="S64" s="16" t="e">
        <f>ROUND(IF(C64&lt;16,$K64/($D64^0.450818786555515)*'Hintergrund Berechnung'!$N$941,$K64/($D64^0.450818786555515)*'Hintergrund Berechnung'!$N$942),0)</f>
        <v>#DIV/0!</v>
      </c>
      <c r="T64" s="16">
        <f>ROUND(IF(C64&lt;16,$L64*'Hintergrund Berechnung'!$O$941,$L64*'Hintergrund Berechnung'!$O$942),0)</f>
        <v>0</v>
      </c>
      <c r="U64" s="16">
        <f>ROUND(IF(C64&lt;16,IF(M64&gt;0,(25-$M64)*'Hintergrund Berechnung'!$J$941,0),IF(M64&gt;0,(25-$M64)*'Hintergrund Berechnung'!$J$942,0)),0)</f>
        <v>0</v>
      </c>
      <c r="V64" s="18" t="e">
        <f t="shared" si="5"/>
        <v>#DIV/0!</v>
      </c>
    </row>
    <row r="65" spans="15:22" x14ac:dyDescent="0.5">
      <c r="O65" s="16">
        <f t="shared" si="3"/>
        <v>0</v>
      </c>
      <c r="P65" s="16" t="e">
        <f>IF($C65&lt;16,MAX($E65:$G65)/($D65^0.70558407859294)*'Hintergrund Berechnung'!$I$941,MAX($E65:$G65)/($D65^0.70558407859294)*'Hintergrund Berechnung'!$I$942)</f>
        <v>#DIV/0!</v>
      </c>
      <c r="Q65" s="16" t="e">
        <f>IF($C65&lt;16,MAX($H65:$J65)/($D65^0.70558407859294)*'Hintergrund Berechnung'!$I$941,MAX($H65:$J65)/($D65^0.70558407859294)*'Hintergrund Berechnung'!$I$942)</f>
        <v>#DIV/0!</v>
      </c>
      <c r="R65" s="16" t="e">
        <f t="shared" si="4"/>
        <v>#DIV/0!</v>
      </c>
      <c r="S65" s="16" t="e">
        <f>ROUND(IF(C65&lt;16,$K65/($D65^0.450818786555515)*'Hintergrund Berechnung'!$N$941,$K65/($D65^0.450818786555515)*'Hintergrund Berechnung'!$N$942),0)</f>
        <v>#DIV/0!</v>
      </c>
      <c r="T65" s="16">
        <f>ROUND(IF(C65&lt;16,$L65*'Hintergrund Berechnung'!$O$941,$L65*'Hintergrund Berechnung'!$O$942),0)</f>
        <v>0</v>
      </c>
      <c r="U65" s="16">
        <f>ROUND(IF(C65&lt;16,IF(M65&gt;0,(25-$M65)*'Hintergrund Berechnung'!$J$941,0),IF(M65&gt;0,(25-$M65)*'Hintergrund Berechnung'!$J$942,0)),0)</f>
        <v>0</v>
      </c>
      <c r="V65" s="18" t="e">
        <f t="shared" si="5"/>
        <v>#DIV/0!</v>
      </c>
    </row>
    <row r="66" spans="15:22" x14ac:dyDescent="0.5">
      <c r="O66" s="16">
        <f t="shared" si="3"/>
        <v>0</v>
      </c>
      <c r="P66" s="16" t="e">
        <f>IF($C66&lt;16,MAX($E66:$G66)/($D66^0.70558407859294)*'Hintergrund Berechnung'!$I$941,MAX($E66:$G66)/($D66^0.70558407859294)*'Hintergrund Berechnung'!$I$942)</f>
        <v>#DIV/0!</v>
      </c>
      <c r="Q66" s="16" t="e">
        <f>IF($C66&lt;16,MAX($H66:$J66)/($D66^0.70558407859294)*'Hintergrund Berechnung'!$I$941,MAX($H66:$J66)/($D66^0.70558407859294)*'Hintergrund Berechnung'!$I$942)</f>
        <v>#DIV/0!</v>
      </c>
      <c r="R66" s="16" t="e">
        <f t="shared" si="4"/>
        <v>#DIV/0!</v>
      </c>
      <c r="S66" s="16" t="e">
        <f>ROUND(IF(C66&lt;16,$K66/($D66^0.450818786555515)*'Hintergrund Berechnung'!$N$941,$K66/($D66^0.450818786555515)*'Hintergrund Berechnung'!$N$942),0)</f>
        <v>#DIV/0!</v>
      </c>
      <c r="T66" s="16">
        <f>ROUND(IF(C66&lt;16,$L66*'Hintergrund Berechnung'!$O$941,$L66*'Hintergrund Berechnung'!$O$942),0)</f>
        <v>0</v>
      </c>
      <c r="U66" s="16">
        <f>ROUND(IF(C66&lt;16,IF(M66&gt;0,(25-$M66)*'Hintergrund Berechnung'!$J$941,0),IF(M66&gt;0,(25-$M66)*'Hintergrund Berechnung'!$J$942,0)),0)</f>
        <v>0</v>
      </c>
      <c r="V66" s="18" t="e">
        <f t="shared" si="5"/>
        <v>#DIV/0!</v>
      </c>
    </row>
    <row r="67" spans="15:22" x14ac:dyDescent="0.5">
      <c r="O67" s="16">
        <f t="shared" si="3"/>
        <v>0</v>
      </c>
      <c r="P67" s="16" t="e">
        <f>IF($C67&lt;16,MAX($E67:$G67)/($D67^0.70558407859294)*'Hintergrund Berechnung'!$I$941,MAX($E67:$G67)/($D67^0.70558407859294)*'Hintergrund Berechnung'!$I$942)</f>
        <v>#DIV/0!</v>
      </c>
      <c r="Q67" s="16" t="e">
        <f>IF($C67&lt;16,MAX($H67:$J67)/($D67^0.70558407859294)*'Hintergrund Berechnung'!$I$941,MAX($H67:$J67)/($D67^0.70558407859294)*'Hintergrund Berechnung'!$I$942)</f>
        <v>#DIV/0!</v>
      </c>
      <c r="R67" s="16" t="e">
        <f t="shared" si="4"/>
        <v>#DIV/0!</v>
      </c>
      <c r="S67" s="16" t="e">
        <f>ROUND(IF(C67&lt;16,$K67/($D67^0.450818786555515)*'Hintergrund Berechnung'!$N$941,$K67/($D67^0.450818786555515)*'Hintergrund Berechnung'!$N$942),0)</f>
        <v>#DIV/0!</v>
      </c>
      <c r="T67" s="16">
        <f>ROUND(IF(C67&lt;16,$L67*'Hintergrund Berechnung'!$O$941,$L67*'Hintergrund Berechnung'!$O$942),0)</f>
        <v>0</v>
      </c>
      <c r="U67" s="16">
        <f>ROUND(IF(C67&lt;16,IF(M67&gt;0,(25-$M67)*'Hintergrund Berechnung'!$J$941,0),IF(M67&gt;0,(25-$M67)*'Hintergrund Berechnung'!$J$942,0)),0)</f>
        <v>0</v>
      </c>
      <c r="V67" s="18" t="e">
        <f t="shared" si="5"/>
        <v>#DIV/0!</v>
      </c>
    </row>
    <row r="68" spans="15:22" x14ac:dyDescent="0.5">
      <c r="O68" s="16">
        <f t="shared" si="3"/>
        <v>0</v>
      </c>
      <c r="P68" s="16" t="e">
        <f>IF($C68&lt;16,MAX($E68:$G68)/($D68^0.70558407859294)*'Hintergrund Berechnung'!$I$941,MAX($E68:$G68)/($D68^0.70558407859294)*'Hintergrund Berechnung'!$I$942)</f>
        <v>#DIV/0!</v>
      </c>
      <c r="Q68" s="16" t="e">
        <f>IF($C68&lt;16,MAX($H68:$J68)/($D68^0.70558407859294)*'Hintergrund Berechnung'!$I$941,MAX($H68:$J68)/($D68^0.70558407859294)*'Hintergrund Berechnung'!$I$942)</f>
        <v>#DIV/0!</v>
      </c>
      <c r="R68" s="16" t="e">
        <f t="shared" si="4"/>
        <v>#DIV/0!</v>
      </c>
      <c r="S68" s="16" t="e">
        <f>ROUND(IF(C68&lt;16,$K68/($D68^0.450818786555515)*'Hintergrund Berechnung'!$N$941,$K68/($D68^0.450818786555515)*'Hintergrund Berechnung'!$N$942),0)</f>
        <v>#DIV/0!</v>
      </c>
      <c r="T68" s="16">
        <f>ROUND(IF(C68&lt;16,$L68*'Hintergrund Berechnung'!$O$941,$L68*'Hintergrund Berechnung'!$O$942),0)</f>
        <v>0</v>
      </c>
      <c r="U68" s="16">
        <f>ROUND(IF(C68&lt;16,IF(M68&gt;0,(25-$M68)*'Hintergrund Berechnung'!$J$941,0),IF(M68&gt;0,(25-$M68)*'Hintergrund Berechnung'!$J$942,0)),0)</f>
        <v>0</v>
      </c>
      <c r="V68" s="18" t="e">
        <f t="shared" si="5"/>
        <v>#DIV/0!</v>
      </c>
    </row>
    <row r="69" spans="15:22" x14ac:dyDescent="0.5">
      <c r="O69" s="16">
        <f t="shared" si="3"/>
        <v>0</v>
      </c>
      <c r="P69" s="16" t="e">
        <f>IF($C69&lt;16,MAX($E69:$G69)/($D69^0.70558407859294)*'Hintergrund Berechnung'!$I$941,MAX($E69:$G69)/($D69^0.70558407859294)*'Hintergrund Berechnung'!$I$942)</f>
        <v>#DIV/0!</v>
      </c>
      <c r="Q69" s="16" t="e">
        <f>IF($C69&lt;16,MAX($H69:$J69)/($D69^0.70558407859294)*'Hintergrund Berechnung'!$I$941,MAX($H69:$J69)/($D69^0.70558407859294)*'Hintergrund Berechnung'!$I$942)</f>
        <v>#DIV/0!</v>
      </c>
      <c r="R69" s="16" t="e">
        <f t="shared" si="4"/>
        <v>#DIV/0!</v>
      </c>
      <c r="S69" s="16" t="e">
        <f>ROUND(IF(C69&lt;16,$K69/($D69^0.450818786555515)*'Hintergrund Berechnung'!$N$941,$K69/($D69^0.450818786555515)*'Hintergrund Berechnung'!$N$942),0)</f>
        <v>#DIV/0!</v>
      </c>
      <c r="T69" s="16">
        <f>ROUND(IF(C69&lt;16,$L69*'Hintergrund Berechnung'!$O$941,$L69*'Hintergrund Berechnung'!$O$942),0)</f>
        <v>0</v>
      </c>
      <c r="U69" s="16">
        <f>ROUND(IF(C69&lt;16,IF(M69&gt;0,(25-$M69)*'Hintergrund Berechnung'!$J$941,0),IF(M69&gt;0,(25-$M69)*'Hintergrund Berechnung'!$J$942,0)),0)</f>
        <v>0</v>
      </c>
      <c r="V69" s="18" t="e">
        <f t="shared" si="5"/>
        <v>#DIV/0!</v>
      </c>
    </row>
    <row r="70" spans="15:22" x14ac:dyDescent="0.5">
      <c r="O70" s="16">
        <f t="shared" si="3"/>
        <v>0</v>
      </c>
      <c r="P70" s="16" t="e">
        <f>IF($C70&lt;16,MAX($E70:$G70)/($D70^0.70558407859294)*'Hintergrund Berechnung'!$I$941,MAX($E70:$G70)/($D70^0.70558407859294)*'Hintergrund Berechnung'!$I$942)</f>
        <v>#DIV/0!</v>
      </c>
      <c r="Q70" s="16" t="e">
        <f>IF($C70&lt;16,MAX($H70:$J70)/($D70^0.70558407859294)*'Hintergrund Berechnung'!$I$941,MAX($H70:$J70)/($D70^0.70558407859294)*'Hintergrund Berechnung'!$I$942)</f>
        <v>#DIV/0!</v>
      </c>
      <c r="R70" s="16" t="e">
        <f t="shared" si="4"/>
        <v>#DIV/0!</v>
      </c>
      <c r="S70" s="16" t="e">
        <f>ROUND(IF(C70&lt;16,$K70/($D70^0.450818786555515)*'Hintergrund Berechnung'!$N$941,$K70/($D70^0.450818786555515)*'Hintergrund Berechnung'!$N$942),0)</f>
        <v>#DIV/0!</v>
      </c>
      <c r="T70" s="16">
        <f>ROUND(IF(C70&lt;16,$L70*'Hintergrund Berechnung'!$O$941,$L70*'Hintergrund Berechnung'!$O$942),0)</f>
        <v>0</v>
      </c>
      <c r="U70" s="16">
        <f>ROUND(IF(C70&lt;16,IF(M70&gt;0,(25-$M70)*'Hintergrund Berechnung'!$J$941,0),IF(M70&gt;0,(25-$M70)*'Hintergrund Berechnung'!$J$942,0)),0)</f>
        <v>0</v>
      </c>
      <c r="V70" s="18" t="e">
        <f t="shared" si="5"/>
        <v>#DIV/0!</v>
      </c>
    </row>
    <row r="71" spans="15:22" x14ac:dyDescent="0.5">
      <c r="O71" s="16">
        <f t="shared" si="3"/>
        <v>0</v>
      </c>
      <c r="P71" s="16" t="e">
        <f>IF($C71&lt;16,MAX($E71:$G71)/($D71^0.70558407859294)*'Hintergrund Berechnung'!$I$941,MAX($E71:$G71)/($D71^0.70558407859294)*'Hintergrund Berechnung'!$I$942)</f>
        <v>#DIV/0!</v>
      </c>
      <c r="Q71" s="16" t="e">
        <f>IF($C71&lt;16,MAX($H71:$J71)/($D71^0.70558407859294)*'Hintergrund Berechnung'!$I$941,MAX($H71:$J71)/($D71^0.70558407859294)*'Hintergrund Berechnung'!$I$942)</f>
        <v>#DIV/0!</v>
      </c>
      <c r="R71" s="16" t="e">
        <f t="shared" si="4"/>
        <v>#DIV/0!</v>
      </c>
      <c r="S71" s="16" t="e">
        <f>ROUND(IF(C71&lt;16,$K71/($D71^0.450818786555515)*'Hintergrund Berechnung'!$N$941,$K71/($D71^0.450818786555515)*'Hintergrund Berechnung'!$N$942),0)</f>
        <v>#DIV/0!</v>
      </c>
      <c r="T71" s="16">
        <f>ROUND(IF(C71&lt;16,$L71*'Hintergrund Berechnung'!$O$941,$L71*'Hintergrund Berechnung'!$O$942),0)</f>
        <v>0</v>
      </c>
      <c r="U71" s="16">
        <f>ROUND(IF(C71&lt;16,IF(M71&gt;0,(25-$M71)*'Hintergrund Berechnung'!$J$941,0),IF(M71&gt;0,(25-$M71)*'Hintergrund Berechnung'!$J$942,0)),0)</f>
        <v>0</v>
      </c>
      <c r="V71" s="18" t="e">
        <f t="shared" si="5"/>
        <v>#DIV/0!</v>
      </c>
    </row>
    <row r="72" spans="15:22" x14ac:dyDescent="0.5">
      <c r="O72" s="16">
        <f t="shared" si="3"/>
        <v>0</v>
      </c>
      <c r="P72" s="16" t="e">
        <f>IF($C72&lt;16,MAX($E72:$G72)/($D72^0.70558407859294)*'Hintergrund Berechnung'!$I$941,MAX($E72:$G72)/($D72^0.70558407859294)*'Hintergrund Berechnung'!$I$942)</f>
        <v>#DIV/0!</v>
      </c>
      <c r="Q72" s="16" t="e">
        <f>IF($C72&lt;16,MAX($H72:$J72)/($D72^0.70558407859294)*'Hintergrund Berechnung'!$I$941,MAX($H72:$J72)/($D72^0.70558407859294)*'Hintergrund Berechnung'!$I$942)</f>
        <v>#DIV/0!</v>
      </c>
      <c r="R72" s="16" t="e">
        <f t="shared" si="4"/>
        <v>#DIV/0!</v>
      </c>
      <c r="S72" s="16" t="e">
        <f>ROUND(IF(C72&lt;16,$K72/($D72^0.450818786555515)*'Hintergrund Berechnung'!$N$941,$K72/($D72^0.450818786555515)*'Hintergrund Berechnung'!$N$942),0)</f>
        <v>#DIV/0!</v>
      </c>
      <c r="T72" s="16">
        <f>ROUND(IF(C72&lt;16,$L72*'Hintergrund Berechnung'!$O$941,$L72*'Hintergrund Berechnung'!$O$942),0)</f>
        <v>0</v>
      </c>
      <c r="U72" s="16">
        <f>ROUND(IF(C72&lt;16,IF(M72&gt;0,(25-$M72)*'Hintergrund Berechnung'!$J$941,0),IF(M72&gt;0,(25-$M72)*'Hintergrund Berechnung'!$J$942,0)),0)</f>
        <v>0</v>
      </c>
      <c r="V72" s="18" t="e">
        <f t="shared" si="5"/>
        <v>#DIV/0!</v>
      </c>
    </row>
    <row r="73" spans="15:22" x14ac:dyDescent="0.5">
      <c r="O73" s="16">
        <f t="shared" si="3"/>
        <v>0</v>
      </c>
      <c r="P73" s="16" t="e">
        <f>IF($C73&lt;16,MAX($E73:$G73)/($D73^0.70558407859294)*'Hintergrund Berechnung'!$I$941,MAX($E73:$G73)/($D73^0.70558407859294)*'Hintergrund Berechnung'!$I$942)</f>
        <v>#DIV/0!</v>
      </c>
      <c r="Q73" s="16" t="e">
        <f>IF($C73&lt;16,MAX($H73:$J73)/($D73^0.70558407859294)*'Hintergrund Berechnung'!$I$941,MAX($H73:$J73)/($D73^0.70558407859294)*'Hintergrund Berechnung'!$I$942)</f>
        <v>#DIV/0!</v>
      </c>
      <c r="R73" s="16" t="e">
        <f t="shared" si="4"/>
        <v>#DIV/0!</v>
      </c>
      <c r="S73" s="16" t="e">
        <f>ROUND(IF(C73&lt;16,$K73/($D73^0.450818786555515)*'Hintergrund Berechnung'!$N$941,$K73/($D73^0.450818786555515)*'Hintergrund Berechnung'!$N$942),0)</f>
        <v>#DIV/0!</v>
      </c>
      <c r="T73" s="16">
        <f>ROUND(IF(C73&lt;16,$L73*'Hintergrund Berechnung'!$O$941,$L73*'Hintergrund Berechnung'!$O$942),0)</f>
        <v>0</v>
      </c>
      <c r="U73" s="16">
        <f>ROUND(IF(C73&lt;16,IF(M73&gt;0,(25-$M73)*'Hintergrund Berechnung'!$J$941,0),IF(M73&gt;0,(25-$M73)*'Hintergrund Berechnung'!$J$942,0)),0)</f>
        <v>0</v>
      </c>
      <c r="V73" s="18" t="e">
        <f t="shared" si="5"/>
        <v>#DIV/0!</v>
      </c>
    </row>
    <row r="74" spans="15:22" x14ac:dyDescent="0.5">
      <c r="O74" s="16">
        <f t="shared" si="3"/>
        <v>0</v>
      </c>
      <c r="P74" s="16" t="e">
        <f>IF($C74&lt;16,MAX($E74:$G74)/($D74^0.70558407859294)*'Hintergrund Berechnung'!$I$941,MAX($E74:$G74)/($D74^0.70558407859294)*'Hintergrund Berechnung'!$I$942)</f>
        <v>#DIV/0!</v>
      </c>
      <c r="Q74" s="16" t="e">
        <f>IF($C74&lt;16,MAX($H74:$J74)/($D74^0.70558407859294)*'Hintergrund Berechnung'!$I$941,MAX($H74:$J74)/($D74^0.70558407859294)*'Hintergrund Berechnung'!$I$942)</f>
        <v>#DIV/0!</v>
      </c>
      <c r="R74" s="16" t="e">
        <f t="shared" si="4"/>
        <v>#DIV/0!</v>
      </c>
      <c r="S74" s="16" t="e">
        <f>ROUND(IF(C74&lt;16,$K74/($D74^0.450818786555515)*'Hintergrund Berechnung'!$N$941,$K74/($D74^0.450818786555515)*'Hintergrund Berechnung'!$N$942),0)</f>
        <v>#DIV/0!</v>
      </c>
      <c r="T74" s="16">
        <f>ROUND(IF(C74&lt;16,$L74*'Hintergrund Berechnung'!$O$941,$L74*'Hintergrund Berechnung'!$O$942),0)</f>
        <v>0</v>
      </c>
      <c r="U74" s="16">
        <f>ROUND(IF(C74&lt;16,IF(M74&gt;0,(25-$M74)*'Hintergrund Berechnung'!$J$941,0),IF(M74&gt;0,(25-$M74)*'Hintergrund Berechnung'!$J$942,0)),0)</f>
        <v>0</v>
      </c>
      <c r="V74" s="18" t="e">
        <f t="shared" si="5"/>
        <v>#DIV/0!</v>
      </c>
    </row>
    <row r="75" spans="15:22" x14ac:dyDescent="0.5">
      <c r="O75" s="16">
        <f t="shared" si="3"/>
        <v>0</v>
      </c>
      <c r="P75" s="16" t="e">
        <f>IF($C75&lt;16,MAX($E75:$G75)/($D75^0.70558407859294)*'Hintergrund Berechnung'!$I$941,MAX($E75:$G75)/($D75^0.70558407859294)*'Hintergrund Berechnung'!$I$942)</f>
        <v>#DIV/0!</v>
      </c>
      <c r="Q75" s="16" t="e">
        <f>IF($C75&lt;16,MAX($H75:$J75)/($D75^0.70558407859294)*'Hintergrund Berechnung'!$I$941,MAX($H75:$J75)/($D75^0.70558407859294)*'Hintergrund Berechnung'!$I$942)</f>
        <v>#DIV/0!</v>
      </c>
      <c r="R75" s="16" t="e">
        <f t="shared" si="4"/>
        <v>#DIV/0!</v>
      </c>
      <c r="S75" s="16" t="e">
        <f>ROUND(IF(C75&lt;16,$K75/($D75^0.450818786555515)*'Hintergrund Berechnung'!$N$941,$K75/($D75^0.450818786555515)*'Hintergrund Berechnung'!$N$942),0)</f>
        <v>#DIV/0!</v>
      </c>
      <c r="T75" s="16">
        <f>ROUND(IF(C75&lt;16,$L75*'Hintergrund Berechnung'!$O$941,$L75*'Hintergrund Berechnung'!$O$942),0)</f>
        <v>0</v>
      </c>
      <c r="U75" s="16">
        <f>ROUND(IF(C75&lt;16,IF(M75&gt;0,(25-$M75)*'Hintergrund Berechnung'!$J$941,0),IF(M75&gt;0,(25-$M75)*'Hintergrund Berechnung'!$J$942,0)),0)</f>
        <v>0</v>
      </c>
      <c r="V75" s="18" t="e">
        <f t="shared" si="5"/>
        <v>#DIV/0!</v>
      </c>
    </row>
    <row r="76" spans="15:22" x14ac:dyDescent="0.5">
      <c r="O76" s="16">
        <f t="shared" si="3"/>
        <v>0</v>
      </c>
      <c r="P76" s="16" t="e">
        <f>IF($C76&lt;16,MAX($E76:$G76)/($D76^0.70558407859294)*'Hintergrund Berechnung'!$I$941,MAX($E76:$G76)/($D76^0.70558407859294)*'Hintergrund Berechnung'!$I$942)</f>
        <v>#DIV/0!</v>
      </c>
      <c r="Q76" s="16" t="e">
        <f>IF($C76&lt;16,MAX($H76:$J76)/($D76^0.70558407859294)*'Hintergrund Berechnung'!$I$941,MAX($H76:$J76)/($D76^0.70558407859294)*'Hintergrund Berechnung'!$I$942)</f>
        <v>#DIV/0!</v>
      </c>
      <c r="R76" s="16" t="e">
        <f t="shared" si="4"/>
        <v>#DIV/0!</v>
      </c>
      <c r="S76" s="16" t="e">
        <f>ROUND(IF(C76&lt;16,$K76/($D76^0.450818786555515)*'Hintergrund Berechnung'!$N$941,$K76/($D76^0.450818786555515)*'Hintergrund Berechnung'!$N$942),0)</f>
        <v>#DIV/0!</v>
      </c>
      <c r="T76" s="16">
        <f>ROUND(IF(C76&lt;16,$L76*'Hintergrund Berechnung'!$O$941,$L76*'Hintergrund Berechnung'!$O$942),0)</f>
        <v>0</v>
      </c>
      <c r="U76" s="16">
        <f>ROUND(IF(C76&lt;16,IF(M76&gt;0,(25-$M76)*'Hintergrund Berechnung'!$J$941,0),IF(M76&gt;0,(25-$M76)*'Hintergrund Berechnung'!$J$942,0)),0)</f>
        <v>0</v>
      </c>
      <c r="V76" s="18" t="e">
        <f t="shared" si="5"/>
        <v>#DIV/0!</v>
      </c>
    </row>
    <row r="77" spans="15:22" x14ac:dyDescent="0.5">
      <c r="O77" s="16">
        <f t="shared" si="3"/>
        <v>0</v>
      </c>
      <c r="P77" s="16" t="e">
        <f>IF($C77&lt;16,MAX($E77:$G77)/($D77^0.70558407859294)*'Hintergrund Berechnung'!$I$941,MAX($E77:$G77)/($D77^0.70558407859294)*'Hintergrund Berechnung'!$I$942)</f>
        <v>#DIV/0!</v>
      </c>
      <c r="Q77" s="16" t="e">
        <f>IF($C77&lt;16,MAX($H77:$J77)/($D77^0.70558407859294)*'Hintergrund Berechnung'!$I$941,MAX($H77:$J77)/($D77^0.70558407859294)*'Hintergrund Berechnung'!$I$942)</f>
        <v>#DIV/0!</v>
      </c>
      <c r="R77" s="16" t="e">
        <f t="shared" si="4"/>
        <v>#DIV/0!</v>
      </c>
      <c r="S77" s="16" t="e">
        <f>ROUND(IF(C77&lt;16,$K77/($D77^0.450818786555515)*'Hintergrund Berechnung'!$N$941,$K77/($D77^0.450818786555515)*'Hintergrund Berechnung'!$N$942),0)</f>
        <v>#DIV/0!</v>
      </c>
      <c r="T77" s="16">
        <f>ROUND(IF(C77&lt;16,$L77*'Hintergrund Berechnung'!$O$941,$L77*'Hintergrund Berechnung'!$O$942),0)</f>
        <v>0</v>
      </c>
      <c r="U77" s="16">
        <f>ROUND(IF(C77&lt;16,IF(M77&gt;0,(25-$M77)*'Hintergrund Berechnung'!$J$941,0),IF(M77&gt;0,(25-$M77)*'Hintergrund Berechnung'!$J$942,0)),0)</f>
        <v>0</v>
      </c>
      <c r="V77" s="18" t="e">
        <f t="shared" si="5"/>
        <v>#DIV/0!</v>
      </c>
    </row>
    <row r="78" spans="15:22" x14ac:dyDescent="0.5">
      <c r="O78" s="16">
        <f t="shared" si="3"/>
        <v>0</v>
      </c>
      <c r="P78" s="16" t="e">
        <f>IF($C78&lt;16,MAX($E78:$G78)/($D78^0.70558407859294)*'Hintergrund Berechnung'!$I$941,MAX($E78:$G78)/($D78^0.70558407859294)*'Hintergrund Berechnung'!$I$942)</f>
        <v>#DIV/0!</v>
      </c>
      <c r="Q78" s="16" t="e">
        <f>IF($C78&lt;16,MAX($H78:$J78)/($D78^0.70558407859294)*'Hintergrund Berechnung'!$I$941,MAX($H78:$J78)/($D78^0.70558407859294)*'Hintergrund Berechnung'!$I$942)</f>
        <v>#DIV/0!</v>
      </c>
      <c r="R78" s="16" t="e">
        <f t="shared" si="4"/>
        <v>#DIV/0!</v>
      </c>
      <c r="S78" s="16" t="e">
        <f>ROUND(IF(C78&lt;16,$K78/($D78^0.450818786555515)*'Hintergrund Berechnung'!$N$941,$K78/($D78^0.450818786555515)*'Hintergrund Berechnung'!$N$942),0)</f>
        <v>#DIV/0!</v>
      </c>
      <c r="T78" s="16">
        <f>ROUND(IF(C78&lt;16,$L78*'Hintergrund Berechnung'!$O$941,$L78*'Hintergrund Berechnung'!$O$942),0)</f>
        <v>0</v>
      </c>
      <c r="U78" s="16">
        <f>ROUND(IF(C78&lt;16,IF(M78&gt;0,(25-$M78)*'Hintergrund Berechnung'!$J$941,0),IF(M78&gt;0,(25-$M78)*'Hintergrund Berechnung'!$J$942,0)),0)</f>
        <v>0</v>
      </c>
      <c r="V78" s="18" t="e">
        <f t="shared" si="5"/>
        <v>#DIV/0!</v>
      </c>
    </row>
    <row r="79" spans="15:22" x14ac:dyDescent="0.5">
      <c r="O79" s="16">
        <f t="shared" si="3"/>
        <v>0</v>
      </c>
      <c r="P79" s="16" t="e">
        <f>IF($C79&lt;16,MAX($E79:$G79)/($D79^0.70558407859294)*'Hintergrund Berechnung'!$I$941,MAX($E79:$G79)/($D79^0.70558407859294)*'Hintergrund Berechnung'!$I$942)</f>
        <v>#DIV/0!</v>
      </c>
      <c r="Q79" s="16" t="e">
        <f>IF($C79&lt;16,MAX($H79:$J79)/($D79^0.70558407859294)*'Hintergrund Berechnung'!$I$941,MAX($H79:$J79)/($D79^0.70558407859294)*'Hintergrund Berechnung'!$I$942)</f>
        <v>#DIV/0!</v>
      </c>
      <c r="R79" s="16" t="e">
        <f t="shared" si="4"/>
        <v>#DIV/0!</v>
      </c>
      <c r="S79" s="16" t="e">
        <f>ROUND(IF(C79&lt;16,$K79/($D79^0.450818786555515)*'Hintergrund Berechnung'!$N$941,$K79/($D79^0.450818786555515)*'Hintergrund Berechnung'!$N$942),0)</f>
        <v>#DIV/0!</v>
      </c>
      <c r="T79" s="16">
        <f>ROUND(IF(C79&lt;16,$L79*'Hintergrund Berechnung'!$O$941,$L79*'Hintergrund Berechnung'!$O$942),0)</f>
        <v>0</v>
      </c>
      <c r="U79" s="16">
        <f>ROUND(IF(C79&lt;16,IF(M79&gt;0,(25-$M79)*'Hintergrund Berechnung'!$J$941,0),IF(M79&gt;0,(25-$M79)*'Hintergrund Berechnung'!$J$942,0)),0)</f>
        <v>0</v>
      </c>
      <c r="V79" s="18" t="e">
        <f t="shared" si="5"/>
        <v>#DIV/0!</v>
      </c>
    </row>
    <row r="80" spans="15:22" x14ac:dyDescent="0.5">
      <c r="O80" s="16">
        <f t="shared" si="3"/>
        <v>0</v>
      </c>
      <c r="P80" s="16" t="e">
        <f>IF($C80&lt;16,MAX($E80:$G80)/($D80^0.70558407859294)*'Hintergrund Berechnung'!$I$941,MAX($E80:$G80)/($D80^0.70558407859294)*'Hintergrund Berechnung'!$I$942)</f>
        <v>#DIV/0!</v>
      </c>
      <c r="Q80" s="16" t="e">
        <f>IF($C80&lt;16,MAX($H80:$J80)/($D80^0.70558407859294)*'Hintergrund Berechnung'!$I$941,MAX($H80:$J80)/($D80^0.70558407859294)*'Hintergrund Berechnung'!$I$942)</f>
        <v>#DIV/0!</v>
      </c>
      <c r="R80" s="16" t="e">
        <f t="shared" si="4"/>
        <v>#DIV/0!</v>
      </c>
      <c r="S80" s="16" t="e">
        <f>ROUND(IF(C80&lt;16,$K80/($D80^0.450818786555515)*'Hintergrund Berechnung'!$N$941,$K80/($D80^0.450818786555515)*'Hintergrund Berechnung'!$N$942),0)</f>
        <v>#DIV/0!</v>
      </c>
      <c r="T80" s="16">
        <f>ROUND(IF(C80&lt;16,$L80*'Hintergrund Berechnung'!$O$941,$L80*'Hintergrund Berechnung'!$O$942),0)</f>
        <v>0</v>
      </c>
      <c r="U80" s="16">
        <f>ROUND(IF(C80&lt;16,IF(M80&gt;0,(25-$M80)*'Hintergrund Berechnung'!$J$941,0),IF(M80&gt;0,(25-$M80)*'Hintergrund Berechnung'!$J$942,0)),0)</f>
        <v>0</v>
      </c>
      <c r="V80" s="18" t="e">
        <f t="shared" si="5"/>
        <v>#DIV/0!</v>
      </c>
    </row>
    <row r="81" spans="15:22" x14ac:dyDescent="0.5">
      <c r="O81" s="16">
        <f t="shared" si="3"/>
        <v>0</v>
      </c>
      <c r="P81" s="16" t="e">
        <f>IF($C81&lt;16,MAX($E81:$G81)/($D81^0.70558407859294)*'Hintergrund Berechnung'!$I$941,MAX($E81:$G81)/($D81^0.70558407859294)*'Hintergrund Berechnung'!$I$942)</f>
        <v>#DIV/0!</v>
      </c>
      <c r="Q81" s="16" t="e">
        <f>IF($C81&lt;16,MAX($H81:$J81)/($D81^0.70558407859294)*'Hintergrund Berechnung'!$I$941,MAX($H81:$J81)/($D81^0.70558407859294)*'Hintergrund Berechnung'!$I$942)</f>
        <v>#DIV/0!</v>
      </c>
      <c r="R81" s="16" t="e">
        <f t="shared" si="4"/>
        <v>#DIV/0!</v>
      </c>
      <c r="S81" s="16" t="e">
        <f>ROUND(IF(C81&lt;16,$K81/($D81^0.450818786555515)*'Hintergrund Berechnung'!$N$941,$K81/($D81^0.450818786555515)*'Hintergrund Berechnung'!$N$942),0)</f>
        <v>#DIV/0!</v>
      </c>
      <c r="T81" s="16">
        <f>ROUND(IF(C81&lt;16,$L81*'Hintergrund Berechnung'!$O$941,$L81*'Hintergrund Berechnung'!$O$942),0)</f>
        <v>0</v>
      </c>
      <c r="U81" s="16">
        <f>ROUND(IF(C81&lt;16,IF(M81&gt;0,(25-$M81)*'Hintergrund Berechnung'!$J$941,0),IF(M81&gt;0,(25-$M81)*'Hintergrund Berechnung'!$J$942,0)),0)</f>
        <v>0</v>
      </c>
      <c r="V81" s="18" t="e">
        <f t="shared" si="5"/>
        <v>#DIV/0!</v>
      </c>
    </row>
    <row r="82" spans="15:22" x14ac:dyDescent="0.5">
      <c r="O82" s="16">
        <f t="shared" si="3"/>
        <v>0</v>
      </c>
      <c r="P82" s="16" t="e">
        <f>IF($C82&lt;16,MAX($E82:$G82)/($D82^0.70558407859294)*'Hintergrund Berechnung'!$I$941,MAX($E82:$G82)/($D82^0.70558407859294)*'Hintergrund Berechnung'!$I$942)</f>
        <v>#DIV/0!</v>
      </c>
      <c r="Q82" s="16" t="e">
        <f>IF($C82&lt;16,MAX($H82:$J82)/($D82^0.70558407859294)*'Hintergrund Berechnung'!$I$941,MAX($H82:$J82)/($D82^0.70558407859294)*'Hintergrund Berechnung'!$I$942)</f>
        <v>#DIV/0!</v>
      </c>
      <c r="R82" s="16" t="e">
        <f t="shared" si="4"/>
        <v>#DIV/0!</v>
      </c>
      <c r="S82" s="16" t="e">
        <f>ROUND(IF(C82&lt;16,$K82/($D82^0.450818786555515)*'Hintergrund Berechnung'!$N$941,$K82/($D82^0.450818786555515)*'Hintergrund Berechnung'!$N$942),0)</f>
        <v>#DIV/0!</v>
      </c>
      <c r="T82" s="16">
        <f>ROUND(IF(C82&lt;16,$L82*'Hintergrund Berechnung'!$O$941,$L82*'Hintergrund Berechnung'!$O$942),0)</f>
        <v>0</v>
      </c>
      <c r="U82" s="16">
        <f>ROUND(IF(C82&lt;16,IF(M82&gt;0,(25-$M82)*'Hintergrund Berechnung'!$J$941,0),IF(M82&gt;0,(25-$M82)*'Hintergrund Berechnung'!$J$942,0)),0)</f>
        <v>0</v>
      </c>
      <c r="V82" s="18" t="e">
        <f t="shared" si="5"/>
        <v>#DIV/0!</v>
      </c>
    </row>
    <row r="83" spans="15:22" x14ac:dyDescent="0.5">
      <c r="O83" s="16">
        <f t="shared" si="3"/>
        <v>0</v>
      </c>
      <c r="P83" s="16" t="e">
        <f>IF($C83&lt;16,MAX($E83:$G83)/($D83^0.70558407859294)*'Hintergrund Berechnung'!$I$941,MAX($E83:$G83)/($D83^0.70558407859294)*'Hintergrund Berechnung'!$I$942)</f>
        <v>#DIV/0!</v>
      </c>
      <c r="Q83" s="16" t="e">
        <f>IF($C83&lt;16,MAX($H83:$J83)/($D83^0.70558407859294)*'Hintergrund Berechnung'!$I$941,MAX($H83:$J83)/($D83^0.70558407859294)*'Hintergrund Berechnung'!$I$942)</f>
        <v>#DIV/0!</v>
      </c>
      <c r="R83" s="16" t="e">
        <f t="shared" si="4"/>
        <v>#DIV/0!</v>
      </c>
      <c r="S83" s="16" t="e">
        <f>ROUND(IF(C83&lt;16,$K83/($D83^0.450818786555515)*'Hintergrund Berechnung'!$N$941,$K83/($D83^0.450818786555515)*'Hintergrund Berechnung'!$N$942),0)</f>
        <v>#DIV/0!</v>
      </c>
      <c r="T83" s="16">
        <f>ROUND(IF(C83&lt;16,$L83*'Hintergrund Berechnung'!$O$941,$L83*'Hintergrund Berechnung'!$O$942),0)</f>
        <v>0</v>
      </c>
      <c r="U83" s="16">
        <f>ROUND(IF(C83&lt;16,IF(M83&gt;0,(25-$M83)*'Hintergrund Berechnung'!$J$941,0),IF(M83&gt;0,(25-$M83)*'Hintergrund Berechnung'!$J$942,0)),0)</f>
        <v>0</v>
      </c>
      <c r="V83" s="18" t="e">
        <f t="shared" si="5"/>
        <v>#DIV/0!</v>
      </c>
    </row>
    <row r="84" spans="15:22" x14ac:dyDescent="0.5">
      <c r="O84" s="16">
        <f t="shared" si="3"/>
        <v>0</v>
      </c>
      <c r="P84" s="16" t="e">
        <f>IF($C84&lt;16,MAX($E84:$G84)/($D84^0.70558407859294)*'Hintergrund Berechnung'!$I$941,MAX($E84:$G84)/($D84^0.70558407859294)*'Hintergrund Berechnung'!$I$942)</f>
        <v>#DIV/0!</v>
      </c>
      <c r="Q84" s="16" t="e">
        <f>IF($C84&lt;16,MAX($H84:$J84)/($D84^0.70558407859294)*'Hintergrund Berechnung'!$I$941,MAX($H84:$J84)/($D84^0.70558407859294)*'Hintergrund Berechnung'!$I$942)</f>
        <v>#DIV/0!</v>
      </c>
      <c r="R84" s="16" t="e">
        <f t="shared" si="4"/>
        <v>#DIV/0!</v>
      </c>
      <c r="S84" s="16" t="e">
        <f>ROUND(IF(C84&lt;16,$K84/($D84^0.450818786555515)*'Hintergrund Berechnung'!$N$941,$K84/($D84^0.450818786555515)*'Hintergrund Berechnung'!$N$942),0)</f>
        <v>#DIV/0!</v>
      </c>
      <c r="T84" s="16">
        <f>ROUND(IF(C84&lt;16,$L84*'Hintergrund Berechnung'!$O$941,$L84*'Hintergrund Berechnung'!$O$942),0)</f>
        <v>0</v>
      </c>
      <c r="U84" s="16">
        <f>ROUND(IF(C84&lt;16,IF(M84&gt;0,(25-$M84)*'Hintergrund Berechnung'!$J$941,0),IF(M84&gt;0,(25-$M84)*'Hintergrund Berechnung'!$J$942,0)),0)</f>
        <v>0</v>
      </c>
      <c r="V84" s="18" t="e">
        <f t="shared" si="5"/>
        <v>#DIV/0!</v>
      </c>
    </row>
    <row r="85" spans="15:22" x14ac:dyDescent="0.5">
      <c r="O85" s="16">
        <f t="shared" si="3"/>
        <v>0</v>
      </c>
      <c r="P85" s="16" t="e">
        <f>IF($C85&lt;16,MAX($E85:$G85)/($D85^0.70558407859294)*'Hintergrund Berechnung'!$I$941,MAX($E85:$G85)/($D85^0.70558407859294)*'Hintergrund Berechnung'!$I$942)</f>
        <v>#DIV/0!</v>
      </c>
      <c r="Q85" s="16" t="e">
        <f>IF($C85&lt;16,MAX($H85:$J85)/($D85^0.70558407859294)*'Hintergrund Berechnung'!$I$941,MAX($H85:$J85)/($D85^0.70558407859294)*'Hintergrund Berechnung'!$I$942)</f>
        <v>#DIV/0!</v>
      </c>
      <c r="R85" s="16" t="e">
        <f t="shared" si="4"/>
        <v>#DIV/0!</v>
      </c>
      <c r="S85" s="16" t="e">
        <f>ROUND(IF(C85&lt;16,$K85/($D85^0.450818786555515)*'Hintergrund Berechnung'!$N$941,$K85/($D85^0.450818786555515)*'Hintergrund Berechnung'!$N$942),0)</f>
        <v>#DIV/0!</v>
      </c>
      <c r="T85" s="16">
        <f>ROUND(IF(C85&lt;16,$L85*'Hintergrund Berechnung'!$O$941,$L85*'Hintergrund Berechnung'!$O$942),0)</f>
        <v>0</v>
      </c>
      <c r="U85" s="16">
        <f>ROUND(IF(C85&lt;16,IF(M85&gt;0,(25-$M85)*'Hintergrund Berechnung'!$J$941,0),IF(M85&gt;0,(25-$M85)*'Hintergrund Berechnung'!$J$942,0)),0)</f>
        <v>0</v>
      </c>
      <c r="V85" s="18" t="e">
        <f t="shared" si="5"/>
        <v>#DIV/0!</v>
      </c>
    </row>
    <row r="86" spans="15:22" x14ac:dyDescent="0.5">
      <c r="O86" s="16">
        <f t="shared" si="3"/>
        <v>0</v>
      </c>
      <c r="P86" s="16" t="e">
        <f>IF($C86&lt;16,MAX($E86:$G86)/($D86^0.70558407859294)*'Hintergrund Berechnung'!$I$941,MAX($E86:$G86)/($D86^0.70558407859294)*'Hintergrund Berechnung'!$I$942)</f>
        <v>#DIV/0!</v>
      </c>
      <c r="Q86" s="16" t="e">
        <f>IF($C86&lt;16,MAX($H86:$J86)/($D86^0.70558407859294)*'Hintergrund Berechnung'!$I$941,MAX($H86:$J86)/($D86^0.70558407859294)*'Hintergrund Berechnung'!$I$942)</f>
        <v>#DIV/0!</v>
      </c>
      <c r="R86" s="16" t="e">
        <f t="shared" si="4"/>
        <v>#DIV/0!</v>
      </c>
      <c r="S86" s="16" t="e">
        <f>ROUND(IF(C86&lt;16,$K86/($D86^0.450818786555515)*'Hintergrund Berechnung'!$N$941,$K86/($D86^0.450818786555515)*'Hintergrund Berechnung'!$N$942),0)</f>
        <v>#DIV/0!</v>
      </c>
      <c r="T86" s="16">
        <f>ROUND(IF(C86&lt;16,$L86*'Hintergrund Berechnung'!$O$941,$L86*'Hintergrund Berechnung'!$O$942),0)</f>
        <v>0</v>
      </c>
      <c r="U86" s="16">
        <f>ROUND(IF(C86&lt;16,IF(M86&gt;0,(25-$M86)*'Hintergrund Berechnung'!$J$941,0),IF(M86&gt;0,(25-$M86)*'Hintergrund Berechnung'!$J$942,0)),0)</f>
        <v>0</v>
      </c>
      <c r="V86" s="18" t="e">
        <f t="shared" si="5"/>
        <v>#DIV/0!</v>
      </c>
    </row>
    <row r="87" spans="15:22" x14ac:dyDescent="0.5">
      <c r="O87" s="16">
        <f t="shared" si="3"/>
        <v>0</v>
      </c>
      <c r="P87" s="16" t="e">
        <f>IF($C87&lt;16,MAX($E87:$G87)/($D87^0.70558407859294)*'Hintergrund Berechnung'!$I$941,MAX($E87:$G87)/($D87^0.70558407859294)*'Hintergrund Berechnung'!$I$942)</f>
        <v>#DIV/0!</v>
      </c>
      <c r="Q87" s="16" t="e">
        <f>IF($C87&lt;16,MAX($H87:$J87)/($D87^0.70558407859294)*'Hintergrund Berechnung'!$I$941,MAX($H87:$J87)/($D87^0.70558407859294)*'Hintergrund Berechnung'!$I$942)</f>
        <v>#DIV/0!</v>
      </c>
      <c r="R87" s="16" t="e">
        <f t="shared" si="4"/>
        <v>#DIV/0!</v>
      </c>
      <c r="S87" s="16" t="e">
        <f>ROUND(IF(C87&lt;16,$K87/($D87^0.450818786555515)*'Hintergrund Berechnung'!$N$941,$K87/($D87^0.450818786555515)*'Hintergrund Berechnung'!$N$942),0)</f>
        <v>#DIV/0!</v>
      </c>
      <c r="T87" s="16">
        <f>ROUND(IF(C87&lt;16,$L87*'Hintergrund Berechnung'!$O$941,$L87*'Hintergrund Berechnung'!$O$942),0)</f>
        <v>0</v>
      </c>
      <c r="U87" s="16">
        <f>ROUND(IF(C87&lt;16,IF(M87&gt;0,(25-$M87)*'Hintergrund Berechnung'!$J$941,0),IF(M87&gt;0,(25-$M87)*'Hintergrund Berechnung'!$J$942,0)),0)</f>
        <v>0</v>
      </c>
      <c r="V87" s="18" t="e">
        <f t="shared" si="5"/>
        <v>#DIV/0!</v>
      </c>
    </row>
    <row r="88" spans="15:22" x14ac:dyDescent="0.5">
      <c r="O88" s="16">
        <f t="shared" si="3"/>
        <v>0</v>
      </c>
      <c r="P88" s="16" t="e">
        <f>IF($C88&lt;16,MAX($E88:$G88)/($D88^0.70558407859294)*'Hintergrund Berechnung'!$I$941,MAX($E88:$G88)/($D88^0.70558407859294)*'Hintergrund Berechnung'!$I$942)</f>
        <v>#DIV/0!</v>
      </c>
      <c r="Q88" s="16" t="e">
        <f>IF($C88&lt;16,MAX($H88:$J88)/($D88^0.70558407859294)*'Hintergrund Berechnung'!$I$941,MAX($H88:$J88)/($D88^0.70558407859294)*'Hintergrund Berechnung'!$I$942)</f>
        <v>#DIV/0!</v>
      </c>
      <c r="R88" s="16" t="e">
        <f t="shared" si="4"/>
        <v>#DIV/0!</v>
      </c>
      <c r="S88" s="16" t="e">
        <f>ROUND(IF(C88&lt;16,$K88/($D88^0.450818786555515)*'Hintergrund Berechnung'!$N$941,$K88/($D88^0.450818786555515)*'Hintergrund Berechnung'!$N$942),0)</f>
        <v>#DIV/0!</v>
      </c>
      <c r="T88" s="16">
        <f>ROUND(IF(C88&lt;16,$L88*'Hintergrund Berechnung'!$O$941,$L88*'Hintergrund Berechnung'!$O$942),0)</f>
        <v>0</v>
      </c>
      <c r="U88" s="16">
        <f>ROUND(IF(C88&lt;16,IF(M88&gt;0,(25-$M88)*'Hintergrund Berechnung'!$J$941,0),IF(M88&gt;0,(25-$M88)*'Hintergrund Berechnung'!$J$942,0)),0)</f>
        <v>0</v>
      </c>
      <c r="V88" s="18" t="e">
        <f t="shared" si="5"/>
        <v>#DIV/0!</v>
      </c>
    </row>
    <row r="89" spans="15:22" x14ac:dyDescent="0.5">
      <c r="O89" s="16">
        <f t="shared" si="3"/>
        <v>0</v>
      </c>
      <c r="P89" s="16" t="e">
        <f>IF($C89&lt;16,MAX($E89:$G89)/($D89^0.70558407859294)*'Hintergrund Berechnung'!$I$941,MAX($E89:$G89)/($D89^0.70558407859294)*'Hintergrund Berechnung'!$I$942)</f>
        <v>#DIV/0!</v>
      </c>
      <c r="Q89" s="16" t="e">
        <f>IF($C89&lt;16,MAX($H89:$J89)/($D89^0.70558407859294)*'Hintergrund Berechnung'!$I$941,MAX($H89:$J89)/($D89^0.70558407859294)*'Hintergrund Berechnung'!$I$942)</f>
        <v>#DIV/0!</v>
      </c>
      <c r="R89" s="16" t="e">
        <f t="shared" si="4"/>
        <v>#DIV/0!</v>
      </c>
      <c r="S89" s="16" t="e">
        <f>ROUND(IF(C89&lt;16,$K89/($D89^0.450818786555515)*'Hintergrund Berechnung'!$N$941,$K89/($D89^0.450818786555515)*'Hintergrund Berechnung'!$N$942),0)</f>
        <v>#DIV/0!</v>
      </c>
      <c r="T89" s="16">
        <f>ROUND(IF(C89&lt;16,$L89*'Hintergrund Berechnung'!$O$941,$L89*'Hintergrund Berechnung'!$O$942),0)</f>
        <v>0</v>
      </c>
      <c r="U89" s="16">
        <f>ROUND(IF(C89&lt;16,IF(M89&gt;0,(25-$M89)*'Hintergrund Berechnung'!$J$941,0),IF(M89&gt;0,(25-$M89)*'Hintergrund Berechnung'!$J$942,0)),0)</f>
        <v>0</v>
      </c>
      <c r="V89" s="18" t="e">
        <f t="shared" si="5"/>
        <v>#DIV/0!</v>
      </c>
    </row>
    <row r="90" spans="15:22" x14ac:dyDescent="0.5">
      <c r="O90" s="16">
        <f t="shared" si="3"/>
        <v>0</v>
      </c>
      <c r="P90" s="16" t="e">
        <f>IF($C90&lt;16,MAX($E90:$G90)/($D90^0.70558407859294)*'Hintergrund Berechnung'!$I$941,MAX($E90:$G90)/($D90^0.70558407859294)*'Hintergrund Berechnung'!$I$942)</f>
        <v>#DIV/0!</v>
      </c>
      <c r="Q90" s="16" t="e">
        <f>IF($C90&lt;16,MAX($H90:$J90)/($D90^0.70558407859294)*'Hintergrund Berechnung'!$I$941,MAX($H90:$J90)/($D90^0.70558407859294)*'Hintergrund Berechnung'!$I$942)</f>
        <v>#DIV/0!</v>
      </c>
      <c r="R90" s="16" t="e">
        <f t="shared" si="4"/>
        <v>#DIV/0!</v>
      </c>
      <c r="S90" s="16" t="e">
        <f>ROUND(IF(C90&lt;16,$K90/($D90^0.450818786555515)*'Hintergrund Berechnung'!$N$941,$K90/($D90^0.450818786555515)*'Hintergrund Berechnung'!$N$942),0)</f>
        <v>#DIV/0!</v>
      </c>
      <c r="T90" s="16">
        <f>ROUND(IF(C90&lt;16,$L90*'Hintergrund Berechnung'!$O$941,$L90*'Hintergrund Berechnung'!$O$942),0)</f>
        <v>0</v>
      </c>
      <c r="U90" s="16">
        <f>ROUND(IF(C90&lt;16,IF(M90&gt;0,(25-$M90)*'Hintergrund Berechnung'!$J$941,0),IF(M90&gt;0,(25-$M90)*'Hintergrund Berechnung'!$J$942,0)),0)</f>
        <v>0</v>
      </c>
      <c r="V90" s="18" t="e">
        <f t="shared" si="5"/>
        <v>#DIV/0!</v>
      </c>
    </row>
    <row r="91" spans="15:22" x14ac:dyDescent="0.5">
      <c r="O91" s="16">
        <f t="shared" si="3"/>
        <v>0</v>
      </c>
      <c r="P91" s="16" t="e">
        <f>IF($C91&lt;16,MAX($E91:$G91)/($D91^0.70558407859294)*'Hintergrund Berechnung'!$I$941,MAX($E91:$G91)/($D91^0.70558407859294)*'Hintergrund Berechnung'!$I$942)</f>
        <v>#DIV/0!</v>
      </c>
      <c r="Q91" s="16" t="e">
        <f>IF($C91&lt;16,MAX($H91:$J91)/($D91^0.70558407859294)*'Hintergrund Berechnung'!$I$941,MAX($H91:$J91)/($D91^0.70558407859294)*'Hintergrund Berechnung'!$I$942)</f>
        <v>#DIV/0!</v>
      </c>
      <c r="R91" s="16" t="e">
        <f t="shared" si="4"/>
        <v>#DIV/0!</v>
      </c>
      <c r="S91" s="16" t="e">
        <f>ROUND(IF(C91&lt;16,$K91/($D91^0.450818786555515)*'Hintergrund Berechnung'!$N$941,$K91/($D91^0.450818786555515)*'Hintergrund Berechnung'!$N$942),0)</f>
        <v>#DIV/0!</v>
      </c>
      <c r="T91" s="16">
        <f>ROUND(IF(C91&lt;16,$L91*'Hintergrund Berechnung'!$O$941,$L91*'Hintergrund Berechnung'!$O$942),0)</f>
        <v>0</v>
      </c>
      <c r="U91" s="16">
        <f>ROUND(IF(C91&lt;16,IF(M91&gt;0,(25-$M91)*'Hintergrund Berechnung'!$J$941,0),IF(M91&gt;0,(25-$M91)*'Hintergrund Berechnung'!$J$942,0)),0)</f>
        <v>0</v>
      </c>
      <c r="V91" s="18" t="e">
        <f t="shared" si="5"/>
        <v>#DIV/0!</v>
      </c>
    </row>
    <row r="92" spans="15:22" x14ac:dyDescent="0.5">
      <c r="O92" s="16">
        <f t="shared" si="3"/>
        <v>0</v>
      </c>
      <c r="P92" s="16" t="e">
        <f>IF($C92&lt;16,MAX($E92:$G92)/($D92^0.70558407859294)*'Hintergrund Berechnung'!$I$941,MAX($E92:$G92)/($D92^0.70558407859294)*'Hintergrund Berechnung'!$I$942)</f>
        <v>#DIV/0!</v>
      </c>
      <c r="Q92" s="16" t="e">
        <f>IF($C92&lt;16,MAX($H92:$J92)/($D92^0.70558407859294)*'Hintergrund Berechnung'!$I$941,MAX($H92:$J92)/($D92^0.70558407859294)*'Hintergrund Berechnung'!$I$942)</f>
        <v>#DIV/0!</v>
      </c>
      <c r="R92" s="16" t="e">
        <f t="shared" si="4"/>
        <v>#DIV/0!</v>
      </c>
      <c r="S92" s="16" t="e">
        <f>ROUND(IF(C92&lt;16,$K92/($D92^0.450818786555515)*'Hintergrund Berechnung'!$N$941,$K92/($D92^0.450818786555515)*'Hintergrund Berechnung'!$N$942),0)</f>
        <v>#DIV/0!</v>
      </c>
      <c r="T92" s="16">
        <f>ROUND(IF(C92&lt;16,$L92*'Hintergrund Berechnung'!$O$941,$L92*'Hintergrund Berechnung'!$O$942),0)</f>
        <v>0</v>
      </c>
      <c r="U92" s="16">
        <f>ROUND(IF(C92&lt;16,IF(M92&gt;0,(25-$M92)*'Hintergrund Berechnung'!$J$941,0),IF(M92&gt;0,(25-$M92)*'Hintergrund Berechnung'!$J$942,0)),0)</f>
        <v>0</v>
      </c>
      <c r="V92" s="18" t="e">
        <f t="shared" si="5"/>
        <v>#DIV/0!</v>
      </c>
    </row>
    <row r="93" spans="15:22" x14ac:dyDescent="0.5">
      <c r="O93" s="16">
        <f t="shared" si="3"/>
        <v>0</v>
      </c>
      <c r="P93" s="16" t="e">
        <f>IF($C93&lt;16,MAX($E93:$G93)/($D93^0.70558407859294)*'Hintergrund Berechnung'!$I$941,MAX($E93:$G93)/($D93^0.70558407859294)*'Hintergrund Berechnung'!$I$942)</f>
        <v>#DIV/0!</v>
      </c>
      <c r="Q93" s="16" t="e">
        <f>IF($C93&lt;16,MAX($H93:$J93)/($D93^0.70558407859294)*'Hintergrund Berechnung'!$I$941,MAX($H93:$J93)/($D93^0.70558407859294)*'Hintergrund Berechnung'!$I$942)</f>
        <v>#DIV/0!</v>
      </c>
      <c r="R93" s="16" t="e">
        <f t="shared" si="4"/>
        <v>#DIV/0!</v>
      </c>
      <c r="S93" s="16" t="e">
        <f>ROUND(IF(C93&lt;16,$K93/($D93^0.450818786555515)*'Hintergrund Berechnung'!$N$941,$K93/($D93^0.450818786555515)*'Hintergrund Berechnung'!$N$942),0)</f>
        <v>#DIV/0!</v>
      </c>
      <c r="T93" s="16">
        <f>ROUND(IF(C93&lt;16,$L93*'Hintergrund Berechnung'!$O$941,$L93*'Hintergrund Berechnung'!$O$942),0)</f>
        <v>0</v>
      </c>
      <c r="U93" s="16">
        <f>ROUND(IF(C93&lt;16,IF(M93&gt;0,(25-$M93)*'Hintergrund Berechnung'!$J$941,0),IF(M93&gt;0,(25-$M93)*'Hintergrund Berechnung'!$J$942,0)),0)</f>
        <v>0</v>
      </c>
      <c r="V93" s="18" t="e">
        <f t="shared" si="5"/>
        <v>#DIV/0!</v>
      </c>
    </row>
    <row r="94" spans="15:22" x14ac:dyDescent="0.5">
      <c r="O94" s="16">
        <f t="shared" si="3"/>
        <v>0</v>
      </c>
      <c r="P94" s="16" t="e">
        <f>IF($C94&lt;16,MAX($E94:$G94)/($D94^0.70558407859294)*'Hintergrund Berechnung'!$I$941,MAX($E94:$G94)/($D94^0.70558407859294)*'Hintergrund Berechnung'!$I$942)</f>
        <v>#DIV/0!</v>
      </c>
      <c r="Q94" s="16" t="e">
        <f>IF($C94&lt;16,MAX($H94:$J94)/($D94^0.70558407859294)*'Hintergrund Berechnung'!$I$941,MAX($H94:$J94)/($D94^0.70558407859294)*'Hintergrund Berechnung'!$I$942)</f>
        <v>#DIV/0!</v>
      </c>
      <c r="R94" s="16" t="e">
        <f t="shared" si="4"/>
        <v>#DIV/0!</v>
      </c>
      <c r="S94" s="16" t="e">
        <f>ROUND(IF(C94&lt;16,$K94/($D94^0.450818786555515)*'Hintergrund Berechnung'!$N$941,$K94/($D94^0.450818786555515)*'Hintergrund Berechnung'!$N$942),0)</f>
        <v>#DIV/0!</v>
      </c>
      <c r="T94" s="16">
        <f>ROUND(IF(C94&lt;16,$L94*'Hintergrund Berechnung'!$O$941,$L94*'Hintergrund Berechnung'!$O$942),0)</f>
        <v>0</v>
      </c>
      <c r="U94" s="16">
        <f>ROUND(IF(C94&lt;16,IF(M94&gt;0,(25-$M94)*'Hintergrund Berechnung'!$J$941,0),IF(M94&gt;0,(25-$M94)*'Hintergrund Berechnung'!$J$942,0)),0)</f>
        <v>0</v>
      </c>
      <c r="V94" s="18" t="e">
        <f t="shared" si="5"/>
        <v>#DIV/0!</v>
      </c>
    </row>
    <row r="95" spans="15:22" x14ac:dyDescent="0.5">
      <c r="O95" s="16">
        <f t="shared" si="3"/>
        <v>0</v>
      </c>
      <c r="P95" s="16" t="e">
        <f>IF($C95&lt;16,MAX($E95:$G95)/($D95^0.70558407859294)*'Hintergrund Berechnung'!$I$941,MAX($E95:$G95)/($D95^0.70558407859294)*'Hintergrund Berechnung'!$I$942)</f>
        <v>#DIV/0!</v>
      </c>
      <c r="Q95" s="16" t="e">
        <f>IF($C95&lt;16,MAX($H95:$J95)/($D95^0.70558407859294)*'Hintergrund Berechnung'!$I$941,MAX($H95:$J95)/($D95^0.70558407859294)*'Hintergrund Berechnung'!$I$942)</f>
        <v>#DIV/0!</v>
      </c>
      <c r="R95" s="16" t="e">
        <f t="shared" si="4"/>
        <v>#DIV/0!</v>
      </c>
      <c r="S95" s="16" t="e">
        <f>ROUND(IF(C95&lt;16,$K95/($D95^0.450818786555515)*'Hintergrund Berechnung'!$N$941,$K95/($D95^0.450818786555515)*'Hintergrund Berechnung'!$N$942),0)</f>
        <v>#DIV/0!</v>
      </c>
      <c r="T95" s="16">
        <f>ROUND(IF(C95&lt;16,$L95*'Hintergrund Berechnung'!$O$941,$L95*'Hintergrund Berechnung'!$O$942),0)</f>
        <v>0</v>
      </c>
      <c r="U95" s="16">
        <f>ROUND(IF(C95&lt;16,IF(M95&gt;0,(25-$M95)*'Hintergrund Berechnung'!$J$941,0),IF(M95&gt;0,(25-$M95)*'Hintergrund Berechnung'!$J$942,0)),0)</f>
        <v>0</v>
      </c>
      <c r="V95" s="18" t="e">
        <f t="shared" si="5"/>
        <v>#DIV/0!</v>
      </c>
    </row>
    <row r="96" spans="15:22" x14ac:dyDescent="0.5">
      <c r="O96" s="16">
        <f t="shared" si="3"/>
        <v>0</v>
      </c>
      <c r="P96" s="16" t="e">
        <f>IF($C96&lt;16,MAX($E96:$G96)/($D96^0.70558407859294)*'Hintergrund Berechnung'!$I$941,MAX($E96:$G96)/($D96^0.70558407859294)*'Hintergrund Berechnung'!$I$942)</f>
        <v>#DIV/0!</v>
      </c>
      <c r="Q96" s="16" t="e">
        <f>IF($C96&lt;16,MAX($H96:$J96)/($D96^0.70558407859294)*'Hintergrund Berechnung'!$I$941,MAX($H96:$J96)/($D96^0.70558407859294)*'Hintergrund Berechnung'!$I$942)</f>
        <v>#DIV/0!</v>
      </c>
      <c r="R96" s="16" t="e">
        <f t="shared" si="4"/>
        <v>#DIV/0!</v>
      </c>
      <c r="S96" s="16" t="e">
        <f>ROUND(IF(C96&lt;16,$K96/($D96^0.450818786555515)*'Hintergrund Berechnung'!$N$941,$K96/($D96^0.450818786555515)*'Hintergrund Berechnung'!$N$942),0)</f>
        <v>#DIV/0!</v>
      </c>
      <c r="T96" s="16">
        <f>ROUND(IF(C96&lt;16,$L96*'Hintergrund Berechnung'!$O$941,$L96*'Hintergrund Berechnung'!$O$942),0)</f>
        <v>0</v>
      </c>
      <c r="U96" s="16">
        <f>ROUND(IF(C96&lt;16,IF(M96&gt;0,(25-$M96)*'Hintergrund Berechnung'!$J$941,0),IF(M96&gt;0,(25-$M96)*'Hintergrund Berechnung'!$J$942,0)),0)</f>
        <v>0</v>
      </c>
      <c r="V96" s="18" t="e">
        <f t="shared" si="5"/>
        <v>#DIV/0!</v>
      </c>
    </row>
    <row r="97" spans="15:22" x14ac:dyDescent="0.5">
      <c r="O97" s="16">
        <f t="shared" si="3"/>
        <v>0</v>
      </c>
      <c r="P97" s="16" t="e">
        <f>IF($C97&lt;16,MAX($E97:$G97)/($D97^0.70558407859294)*'Hintergrund Berechnung'!$I$941,MAX($E97:$G97)/($D97^0.70558407859294)*'Hintergrund Berechnung'!$I$942)</f>
        <v>#DIV/0!</v>
      </c>
      <c r="Q97" s="16" t="e">
        <f>IF($C97&lt;16,MAX($H97:$J97)/($D97^0.70558407859294)*'Hintergrund Berechnung'!$I$941,MAX($H97:$J97)/($D97^0.70558407859294)*'Hintergrund Berechnung'!$I$942)</f>
        <v>#DIV/0!</v>
      </c>
      <c r="R97" s="16" t="e">
        <f t="shared" si="4"/>
        <v>#DIV/0!</v>
      </c>
      <c r="S97" s="16" t="e">
        <f>ROUND(IF(C97&lt;16,$K97/($D97^0.450818786555515)*'Hintergrund Berechnung'!$N$941,$K97/($D97^0.450818786555515)*'Hintergrund Berechnung'!$N$942),0)</f>
        <v>#DIV/0!</v>
      </c>
      <c r="T97" s="16">
        <f>ROUND(IF(C97&lt;16,$L97*'Hintergrund Berechnung'!$O$941,$L97*'Hintergrund Berechnung'!$O$942),0)</f>
        <v>0</v>
      </c>
      <c r="U97" s="16">
        <f>ROUND(IF(C97&lt;16,IF(M97&gt;0,(25-$M97)*'Hintergrund Berechnung'!$J$941,0),IF(M97&gt;0,(25-$M97)*'Hintergrund Berechnung'!$J$942,0)),0)</f>
        <v>0</v>
      </c>
      <c r="V97" s="18" t="e">
        <f t="shared" si="5"/>
        <v>#DIV/0!</v>
      </c>
    </row>
    <row r="98" spans="15:22" x14ac:dyDescent="0.5">
      <c r="O98" s="16">
        <f t="shared" si="3"/>
        <v>0</v>
      </c>
      <c r="P98" s="16" t="e">
        <f>IF($C98&lt;16,MAX($E98:$G98)/($D98^0.70558407859294)*'Hintergrund Berechnung'!$I$941,MAX($E98:$G98)/($D98^0.70558407859294)*'Hintergrund Berechnung'!$I$942)</f>
        <v>#DIV/0!</v>
      </c>
      <c r="Q98" s="16" t="e">
        <f>IF($C98&lt;16,MAX($H98:$J98)/($D98^0.70558407859294)*'Hintergrund Berechnung'!$I$941,MAX($H98:$J98)/($D98^0.70558407859294)*'Hintergrund Berechnung'!$I$942)</f>
        <v>#DIV/0!</v>
      </c>
      <c r="R98" s="16" t="e">
        <f t="shared" si="4"/>
        <v>#DIV/0!</v>
      </c>
      <c r="S98" s="16" t="e">
        <f>ROUND(IF(C98&lt;16,$K98/($D98^0.450818786555515)*'Hintergrund Berechnung'!$N$941,$K98/($D98^0.450818786555515)*'Hintergrund Berechnung'!$N$942),0)</f>
        <v>#DIV/0!</v>
      </c>
      <c r="T98" s="16">
        <f>ROUND(IF(C98&lt;16,$L98*'Hintergrund Berechnung'!$O$941,$L98*'Hintergrund Berechnung'!$O$942),0)</f>
        <v>0</v>
      </c>
      <c r="U98" s="16">
        <f>ROUND(IF(C98&lt;16,IF(M98&gt;0,(25-$M98)*'Hintergrund Berechnung'!$J$941,0),IF(M98&gt;0,(25-$M98)*'Hintergrund Berechnung'!$J$942,0)),0)</f>
        <v>0</v>
      </c>
      <c r="V98" s="18" t="e">
        <f t="shared" si="5"/>
        <v>#DIV/0!</v>
      </c>
    </row>
    <row r="99" spans="15:22" x14ac:dyDescent="0.5">
      <c r="O99" s="16">
        <f t="shared" si="3"/>
        <v>0</v>
      </c>
      <c r="P99" s="16" t="e">
        <f>IF($C99&lt;16,MAX($E99:$G99)/($D99^0.70558407859294)*'Hintergrund Berechnung'!$I$941,MAX($E99:$G99)/($D99^0.70558407859294)*'Hintergrund Berechnung'!$I$942)</f>
        <v>#DIV/0!</v>
      </c>
      <c r="Q99" s="16" t="e">
        <f>IF($C99&lt;16,MAX($H99:$J99)/($D99^0.70558407859294)*'Hintergrund Berechnung'!$I$941,MAX($H99:$J99)/($D99^0.70558407859294)*'Hintergrund Berechnung'!$I$942)</f>
        <v>#DIV/0!</v>
      </c>
      <c r="R99" s="16" t="e">
        <f t="shared" si="4"/>
        <v>#DIV/0!</v>
      </c>
      <c r="S99" s="16" t="e">
        <f>ROUND(IF(C99&lt;16,$K99/($D99^0.450818786555515)*'Hintergrund Berechnung'!$N$941,$K99/($D99^0.450818786555515)*'Hintergrund Berechnung'!$N$942),0)</f>
        <v>#DIV/0!</v>
      </c>
      <c r="T99" s="16">
        <f>ROUND(IF(C99&lt;16,$L99*'Hintergrund Berechnung'!$O$941,$L99*'Hintergrund Berechnung'!$O$942),0)</f>
        <v>0</v>
      </c>
      <c r="U99" s="16">
        <f>ROUND(IF(C99&lt;16,IF(M99&gt;0,(25-$M99)*'Hintergrund Berechnung'!$J$941,0),IF(M99&gt;0,(25-$M99)*'Hintergrund Berechnung'!$J$942,0)),0)</f>
        <v>0</v>
      </c>
      <c r="V99" s="18" t="e">
        <f t="shared" si="5"/>
        <v>#DIV/0!</v>
      </c>
    </row>
    <row r="100" spans="15:22" x14ac:dyDescent="0.5">
      <c r="O100" s="16">
        <f t="shared" si="3"/>
        <v>0</v>
      </c>
      <c r="P100" s="16" t="e">
        <f>IF($C100&lt;16,MAX($E100:$G100)/($D100^0.70558407859294)*'Hintergrund Berechnung'!$I$941,MAX($E100:$G100)/($D100^0.70558407859294)*'Hintergrund Berechnung'!$I$942)</f>
        <v>#DIV/0!</v>
      </c>
      <c r="Q100" s="16" t="e">
        <f>IF($C100&lt;16,MAX($H100:$J100)/($D100^0.70558407859294)*'Hintergrund Berechnung'!$I$941,MAX($H100:$J100)/($D100^0.70558407859294)*'Hintergrund Berechnung'!$I$942)</f>
        <v>#DIV/0!</v>
      </c>
      <c r="R100" s="16" t="e">
        <f t="shared" si="4"/>
        <v>#DIV/0!</v>
      </c>
      <c r="S100" s="16" t="e">
        <f>ROUND(IF(C100&lt;16,$K100/($D100^0.450818786555515)*'Hintergrund Berechnung'!$N$941,$K100/($D100^0.450818786555515)*'Hintergrund Berechnung'!$N$942),0)</f>
        <v>#DIV/0!</v>
      </c>
      <c r="T100" s="16">
        <f>ROUND(IF(C100&lt;16,$L100*'Hintergrund Berechnung'!$O$941,$L100*'Hintergrund Berechnung'!$O$942),0)</f>
        <v>0</v>
      </c>
      <c r="U100" s="16">
        <f>ROUND(IF(C100&lt;16,IF(M100&gt;0,(25-$M100)*'Hintergrund Berechnung'!$J$941,0),IF(M100&gt;0,(25-$M100)*'Hintergrund Berechnung'!$J$942,0)),0)</f>
        <v>0</v>
      </c>
      <c r="V100" s="18" t="e">
        <f t="shared" si="5"/>
        <v>#DIV/0!</v>
      </c>
    </row>
    <row r="101" spans="15:22" x14ac:dyDescent="0.5">
      <c r="O101" s="16">
        <f t="shared" si="3"/>
        <v>0</v>
      </c>
      <c r="P101" s="16" t="e">
        <f>IF($C101&lt;16,MAX($E101:$G101)/($D101^0.70558407859294)*'Hintergrund Berechnung'!$I$941,MAX($E101:$G101)/($D101^0.70558407859294)*'Hintergrund Berechnung'!$I$942)</f>
        <v>#DIV/0!</v>
      </c>
      <c r="Q101" s="16" t="e">
        <f>IF($C101&lt;16,MAX($H101:$J101)/($D101^0.70558407859294)*'Hintergrund Berechnung'!$I$941,MAX($H101:$J101)/($D101^0.70558407859294)*'Hintergrund Berechnung'!$I$942)</f>
        <v>#DIV/0!</v>
      </c>
      <c r="R101" s="16" t="e">
        <f t="shared" si="4"/>
        <v>#DIV/0!</v>
      </c>
      <c r="S101" s="16" t="e">
        <f>ROUND(IF(C101&lt;16,$K101/($D101^0.450818786555515)*'Hintergrund Berechnung'!$N$941,$K101/($D101^0.450818786555515)*'Hintergrund Berechnung'!$N$942),0)</f>
        <v>#DIV/0!</v>
      </c>
      <c r="T101" s="16">
        <f>ROUND(IF(C101&lt;16,$L101*'Hintergrund Berechnung'!$O$941,$L101*'Hintergrund Berechnung'!$O$942),0)</f>
        <v>0</v>
      </c>
      <c r="U101" s="16">
        <f>ROUND(IF(C101&lt;16,IF(M101&gt;0,(25-$M101)*'Hintergrund Berechnung'!$J$941,0),IF(M101&gt;0,(25-$M101)*'Hintergrund Berechnung'!$J$942,0)),0)</f>
        <v>0</v>
      </c>
      <c r="V101" s="18" t="e">
        <f t="shared" si="5"/>
        <v>#DIV/0!</v>
      </c>
    </row>
    <row r="102" spans="15:22" x14ac:dyDescent="0.5">
      <c r="O102" s="16">
        <f t="shared" si="3"/>
        <v>0</v>
      </c>
      <c r="P102" s="16" t="e">
        <f>IF($C102&lt;16,MAX($E102:$G102)/($D102^0.70558407859294)*'Hintergrund Berechnung'!$I$941,MAX($E102:$G102)/($D102^0.70558407859294)*'Hintergrund Berechnung'!$I$942)</f>
        <v>#DIV/0!</v>
      </c>
      <c r="Q102" s="16" t="e">
        <f>IF($C102&lt;16,MAX($H102:$J102)/($D102^0.70558407859294)*'Hintergrund Berechnung'!$I$941,MAX($H102:$J102)/($D102^0.70558407859294)*'Hintergrund Berechnung'!$I$942)</f>
        <v>#DIV/0!</v>
      </c>
      <c r="R102" s="16" t="e">
        <f t="shared" si="4"/>
        <v>#DIV/0!</v>
      </c>
      <c r="S102" s="16" t="e">
        <f>ROUND(IF(C102&lt;16,$K102/($D102^0.450818786555515)*'Hintergrund Berechnung'!$N$941,$K102/($D102^0.450818786555515)*'Hintergrund Berechnung'!$N$942),0)</f>
        <v>#DIV/0!</v>
      </c>
      <c r="T102" s="16">
        <f>ROUND(IF(C102&lt;16,$L102*'Hintergrund Berechnung'!$O$941,$L102*'Hintergrund Berechnung'!$O$942),0)</f>
        <v>0</v>
      </c>
      <c r="U102" s="16">
        <f>ROUND(IF(C102&lt;16,IF(M102&gt;0,(25-$M102)*'Hintergrund Berechnung'!$J$941,0),IF(M102&gt;0,(25-$M102)*'Hintergrund Berechnung'!$J$942,0)),0)</f>
        <v>0</v>
      </c>
      <c r="V102" s="18" t="e">
        <f t="shared" si="5"/>
        <v>#DIV/0!</v>
      </c>
    </row>
    <row r="103" spans="15:22" x14ac:dyDescent="0.5">
      <c r="O103" s="16">
        <f t="shared" si="3"/>
        <v>0</v>
      </c>
      <c r="P103" s="16" t="e">
        <f>IF($C103&lt;16,MAX($E103:$G103)/($D103^0.70558407859294)*'Hintergrund Berechnung'!$I$941,MAX($E103:$G103)/($D103^0.70558407859294)*'Hintergrund Berechnung'!$I$942)</f>
        <v>#DIV/0!</v>
      </c>
      <c r="Q103" s="16" t="e">
        <f>IF($C103&lt;16,MAX($H103:$J103)/($D103^0.70558407859294)*'Hintergrund Berechnung'!$I$941,MAX($H103:$J103)/($D103^0.70558407859294)*'Hintergrund Berechnung'!$I$942)</f>
        <v>#DIV/0!</v>
      </c>
      <c r="R103" s="16" t="e">
        <f t="shared" si="4"/>
        <v>#DIV/0!</v>
      </c>
      <c r="S103" s="16" t="e">
        <f>ROUND(IF(C103&lt;16,$K103/($D103^0.450818786555515)*'Hintergrund Berechnung'!$N$941,$K103/($D103^0.450818786555515)*'Hintergrund Berechnung'!$N$942),0)</f>
        <v>#DIV/0!</v>
      </c>
      <c r="T103" s="16">
        <f>ROUND(IF(C103&lt;16,$L103*'Hintergrund Berechnung'!$O$941,$L103*'Hintergrund Berechnung'!$O$942),0)</f>
        <v>0</v>
      </c>
      <c r="U103" s="16">
        <f>ROUND(IF(C103&lt;16,IF(M103&gt;0,(25-$M103)*'Hintergrund Berechnung'!$J$941,0),IF(M103&gt;0,(25-$M103)*'Hintergrund Berechnung'!$J$942,0)),0)</f>
        <v>0</v>
      </c>
      <c r="V103" s="18" t="e">
        <f t="shared" si="5"/>
        <v>#DIV/0!</v>
      </c>
    </row>
    <row r="104" spans="15:22" x14ac:dyDescent="0.5">
      <c r="O104" s="16">
        <f t="shared" si="3"/>
        <v>0</v>
      </c>
      <c r="P104" s="16" t="e">
        <f>IF($C104&lt;16,MAX($E104:$G104)/($D104^0.70558407859294)*'Hintergrund Berechnung'!$I$941,MAX($E104:$G104)/($D104^0.70558407859294)*'Hintergrund Berechnung'!$I$942)</f>
        <v>#DIV/0!</v>
      </c>
      <c r="Q104" s="16" t="e">
        <f>IF($C104&lt;16,MAX($H104:$J104)/($D104^0.70558407859294)*'Hintergrund Berechnung'!$I$941,MAX($H104:$J104)/($D104^0.70558407859294)*'Hintergrund Berechnung'!$I$942)</f>
        <v>#DIV/0!</v>
      </c>
      <c r="R104" s="16" t="e">
        <f t="shared" si="4"/>
        <v>#DIV/0!</v>
      </c>
      <c r="S104" s="16" t="e">
        <f>ROUND(IF(C104&lt;16,$K104/($D104^0.450818786555515)*'Hintergrund Berechnung'!$N$941,$K104/($D104^0.450818786555515)*'Hintergrund Berechnung'!$N$942),0)</f>
        <v>#DIV/0!</v>
      </c>
      <c r="T104" s="16">
        <f>ROUND(IF(C104&lt;16,$L104*'Hintergrund Berechnung'!$O$941,$L104*'Hintergrund Berechnung'!$O$942),0)</f>
        <v>0</v>
      </c>
      <c r="U104" s="16">
        <f>ROUND(IF(C104&lt;16,IF(M104&gt;0,(25-$M104)*'Hintergrund Berechnung'!$J$941,0),IF(M104&gt;0,(25-$M104)*'Hintergrund Berechnung'!$J$942,0)),0)</f>
        <v>0</v>
      </c>
      <c r="V104" s="18" t="e">
        <f t="shared" si="5"/>
        <v>#DIV/0!</v>
      </c>
    </row>
    <row r="105" spans="15:22" x14ac:dyDescent="0.5">
      <c r="O105" s="16">
        <f t="shared" si="3"/>
        <v>0</v>
      </c>
      <c r="P105" s="16" t="e">
        <f>IF($C105&lt;16,MAX($E105:$G105)/($D105^0.70558407859294)*'Hintergrund Berechnung'!$I$941,MAX($E105:$G105)/($D105^0.70558407859294)*'Hintergrund Berechnung'!$I$942)</f>
        <v>#DIV/0!</v>
      </c>
      <c r="Q105" s="16" t="e">
        <f>IF($C105&lt;16,MAX($H105:$J105)/($D105^0.70558407859294)*'Hintergrund Berechnung'!$I$941,MAX($H105:$J105)/($D105^0.70558407859294)*'Hintergrund Berechnung'!$I$942)</f>
        <v>#DIV/0!</v>
      </c>
      <c r="R105" s="16" t="e">
        <f t="shared" si="4"/>
        <v>#DIV/0!</v>
      </c>
      <c r="S105" s="16" t="e">
        <f>ROUND(IF(C105&lt;16,$K105/($D105^0.450818786555515)*'Hintergrund Berechnung'!$N$941,$K105/($D105^0.450818786555515)*'Hintergrund Berechnung'!$N$942),0)</f>
        <v>#DIV/0!</v>
      </c>
      <c r="T105" s="16">
        <f>ROUND(IF(C105&lt;16,$L105*'Hintergrund Berechnung'!$O$941,$L105*'Hintergrund Berechnung'!$O$942),0)</f>
        <v>0</v>
      </c>
      <c r="U105" s="16">
        <f>ROUND(IF(C105&lt;16,IF(M105&gt;0,(25-$M105)*'Hintergrund Berechnung'!$J$941,0),IF(M105&gt;0,(25-$M105)*'Hintergrund Berechnung'!$J$942,0)),0)</f>
        <v>0</v>
      </c>
      <c r="V105" s="18" t="e">
        <f t="shared" si="5"/>
        <v>#DIV/0!</v>
      </c>
    </row>
    <row r="106" spans="15:22" x14ac:dyDescent="0.5">
      <c r="O106" s="16">
        <f t="shared" si="3"/>
        <v>0</v>
      </c>
      <c r="P106" s="16" t="e">
        <f>IF($C106&lt;16,MAX($E106:$G106)/($D106^0.70558407859294)*'Hintergrund Berechnung'!$I$941,MAX($E106:$G106)/($D106^0.70558407859294)*'Hintergrund Berechnung'!$I$942)</f>
        <v>#DIV/0!</v>
      </c>
      <c r="Q106" s="16" t="e">
        <f>IF($C106&lt;16,MAX($H106:$J106)/($D106^0.70558407859294)*'Hintergrund Berechnung'!$I$941,MAX($H106:$J106)/($D106^0.70558407859294)*'Hintergrund Berechnung'!$I$942)</f>
        <v>#DIV/0!</v>
      </c>
      <c r="R106" s="16" t="e">
        <f t="shared" si="4"/>
        <v>#DIV/0!</v>
      </c>
      <c r="S106" s="16" t="e">
        <f>ROUND(IF(C106&lt;16,$K106/($D106^0.450818786555515)*'Hintergrund Berechnung'!$N$941,$K106/($D106^0.450818786555515)*'Hintergrund Berechnung'!$N$942),0)</f>
        <v>#DIV/0!</v>
      </c>
      <c r="T106" s="16">
        <f>ROUND(IF(C106&lt;16,$L106*'Hintergrund Berechnung'!$O$941,$L106*'Hintergrund Berechnung'!$O$942),0)</f>
        <v>0</v>
      </c>
      <c r="U106" s="16">
        <f>ROUND(IF(C106&lt;16,IF(M106&gt;0,(25-$M106)*'Hintergrund Berechnung'!$J$941,0),IF(M106&gt;0,(25-$M106)*'Hintergrund Berechnung'!$J$942,0)),0)</f>
        <v>0</v>
      </c>
      <c r="V106" s="18" t="e">
        <f t="shared" si="5"/>
        <v>#DIV/0!</v>
      </c>
    </row>
    <row r="107" spans="15:22" x14ac:dyDescent="0.5">
      <c r="O107" s="16">
        <f t="shared" si="3"/>
        <v>0</v>
      </c>
      <c r="P107" s="16" t="e">
        <f>IF($C107&lt;16,MAX($E107:$G107)/($D107^0.70558407859294)*'Hintergrund Berechnung'!$I$941,MAX($E107:$G107)/($D107^0.70558407859294)*'Hintergrund Berechnung'!$I$942)</f>
        <v>#DIV/0!</v>
      </c>
      <c r="Q107" s="16" t="e">
        <f>IF($C107&lt;16,MAX($H107:$J107)/($D107^0.70558407859294)*'Hintergrund Berechnung'!$I$941,MAX($H107:$J107)/($D107^0.70558407859294)*'Hintergrund Berechnung'!$I$942)</f>
        <v>#DIV/0!</v>
      </c>
      <c r="R107" s="16" t="e">
        <f t="shared" si="4"/>
        <v>#DIV/0!</v>
      </c>
      <c r="S107" s="16" t="e">
        <f>ROUND(IF(C107&lt;16,$K107/($D107^0.450818786555515)*'Hintergrund Berechnung'!$N$941,$K107/($D107^0.450818786555515)*'Hintergrund Berechnung'!$N$942),0)</f>
        <v>#DIV/0!</v>
      </c>
      <c r="T107" s="16">
        <f>ROUND(IF(C107&lt;16,$L107*'Hintergrund Berechnung'!$O$941,$L107*'Hintergrund Berechnung'!$O$942),0)</f>
        <v>0</v>
      </c>
      <c r="U107" s="16">
        <f>ROUND(IF(C107&lt;16,IF(M107&gt;0,(25-$M107)*'Hintergrund Berechnung'!$J$941,0),IF(M107&gt;0,(25-$M107)*'Hintergrund Berechnung'!$J$942,0)),0)</f>
        <v>0</v>
      </c>
      <c r="V107" s="18" t="e">
        <f t="shared" si="5"/>
        <v>#DIV/0!</v>
      </c>
    </row>
    <row r="108" spans="15:22" x14ac:dyDescent="0.5">
      <c r="O108" s="16">
        <f t="shared" si="3"/>
        <v>0</v>
      </c>
      <c r="P108" s="16" t="e">
        <f>IF($C108&lt;16,MAX($E108:$G108)/($D108^0.70558407859294)*'Hintergrund Berechnung'!$I$941,MAX($E108:$G108)/($D108^0.70558407859294)*'Hintergrund Berechnung'!$I$942)</f>
        <v>#DIV/0!</v>
      </c>
      <c r="Q108" s="16" t="e">
        <f>IF($C108&lt;16,MAX($H108:$J108)/($D108^0.70558407859294)*'Hintergrund Berechnung'!$I$941,MAX($H108:$J108)/($D108^0.70558407859294)*'Hintergrund Berechnung'!$I$942)</f>
        <v>#DIV/0!</v>
      </c>
      <c r="R108" s="16" t="e">
        <f t="shared" si="4"/>
        <v>#DIV/0!</v>
      </c>
      <c r="S108" s="16" t="e">
        <f>ROUND(IF(C108&lt;16,$K108/($D108^0.450818786555515)*'Hintergrund Berechnung'!$N$941,$K108/($D108^0.450818786555515)*'Hintergrund Berechnung'!$N$942),0)</f>
        <v>#DIV/0!</v>
      </c>
      <c r="T108" s="16">
        <f>ROUND(IF(C108&lt;16,$L108*'Hintergrund Berechnung'!$O$941,$L108*'Hintergrund Berechnung'!$O$942),0)</f>
        <v>0</v>
      </c>
      <c r="U108" s="16">
        <f>ROUND(IF(C108&lt;16,IF(M108&gt;0,(25-$M108)*'Hintergrund Berechnung'!$J$941,0),IF(M108&gt;0,(25-$M108)*'Hintergrund Berechnung'!$J$942,0)),0)</f>
        <v>0</v>
      </c>
      <c r="V108" s="18" t="e">
        <f t="shared" si="5"/>
        <v>#DIV/0!</v>
      </c>
    </row>
    <row r="109" spans="15:22" x14ac:dyDescent="0.5">
      <c r="O109" s="16">
        <f t="shared" si="3"/>
        <v>0</v>
      </c>
      <c r="P109" s="16" t="e">
        <f>IF($C109&lt;16,MAX($E109:$G109)/($D109^0.70558407859294)*'Hintergrund Berechnung'!$I$941,MAX($E109:$G109)/($D109^0.70558407859294)*'Hintergrund Berechnung'!$I$942)</f>
        <v>#DIV/0!</v>
      </c>
      <c r="Q109" s="16" t="e">
        <f>IF($C109&lt;16,MAX($H109:$J109)/($D109^0.70558407859294)*'Hintergrund Berechnung'!$I$941,MAX($H109:$J109)/($D109^0.70558407859294)*'Hintergrund Berechnung'!$I$942)</f>
        <v>#DIV/0!</v>
      </c>
      <c r="R109" s="16" t="e">
        <f t="shared" si="4"/>
        <v>#DIV/0!</v>
      </c>
      <c r="S109" s="16" t="e">
        <f>ROUND(IF(C109&lt;16,$K109/($D109^0.450818786555515)*'Hintergrund Berechnung'!$N$941,$K109/($D109^0.450818786555515)*'Hintergrund Berechnung'!$N$942),0)</f>
        <v>#DIV/0!</v>
      </c>
      <c r="T109" s="16">
        <f>ROUND(IF(C109&lt;16,$L109*'Hintergrund Berechnung'!$O$941,$L109*'Hintergrund Berechnung'!$O$942),0)</f>
        <v>0</v>
      </c>
      <c r="U109" s="16">
        <f>ROUND(IF(C109&lt;16,IF(M109&gt;0,(25-$M109)*'Hintergrund Berechnung'!$J$941,0),IF(M109&gt;0,(25-$M109)*'Hintergrund Berechnung'!$J$942,0)),0)</f>
        <v>0</v>
      </c>
      <c r="V109" s="18" t="e">
        <f t="shared" si="5"/>
        <v>#DIV/0!</v>
      </c>
    </row>
    <row r="110" spans="15:22" x14ac:dyDescent="0.5">
      <c r="O110" s="16">
        <f t="shared" si="3"/>
        <v>0</v>
      </c>
      <c r="P110" s="16" t="e">
        <f>IF($C110&lt;16,MAX($E110:$G110)/($D110^0.70558407859294)*'Hintergrund Berechnung'!$I$941,MAX($E110:$G110)/($D110^0.70558407859294)*'Hintergrund Berechnung'!$I$942)</f>
        <v>#DIV/0!</v>
      </c>
      <c r="Q110" s="16" t="e">
        <f>IF($C110&lt;16,MAX($H110:$J110)/($D110^0.70558407859294)*'Hintergrund Berechnung'!$I$941,MAX($H110:$J110)/($D110^0.70558407859294)*'Hintergrund Berechnung'!$I$942)</f>
        <v>#DIV/0!</v>
      </c>
      <c r="R110" s="16" t="e">
        <f t="shared" si="4"/>
        <v>#DIV/0!</v>
      </c>
      <c r="S110" s="16" t="e">
        <f>ROUND(IF(C110&lt;16,$K110/($D110^0.450818786555515)*'Hintergrund Berechnung'!$N$941,$K110/($D110^0.450818786555515)*'Hintergrund Berechnung'!$N$942),0)</f>
        <v>#DIV/0!</v>
      </c>
      <c r="T110" s="16">
        <f>ROUND(IF(C110&lt;16,$L110*'Hintergrund Berechnung'!$O$941,$L110*'Hintergrund Berechnung'!$O$942),0)</f>
        <v>0</v>
      </c>
      <c r="U110" s="16">
        <f>ROUND(IF(C110&lt;16,IF(M110&gt;0,(25-$M110)*'Hintergrund Berechnung'!$J$941,0),IF(M110&gt;0,(25-$M110)*'Hintergrund Berechnung'!$J$942,0)),0)</f>
        <v>0</v>
      </c>
      <c r="V110" s="18" t="e">
        <f t="shared" si="5"/>
        <v>#DIV/0!</v>
      </c>
    </row>
    <row r="111" spans="15:22" x14ac:dyDescent="0.5">
      <c r="O111" s="16">
        <f t="shared" si="3"/>
        <v>0</v>
      </c>
      <c r="P111" s="16" t="e">
        <f>IF($C111&lt;16,MAX($E111:$G111)/($D111^0.70558407859294)*'Hintergrund Berechnung'!$I$941,MAX($E111:$G111)/($D111^0.70558407859294)*'Hintergrund Berechnung'!$I$942)</f>
        <v>#DIV/0!</v>
      </c>
      <c r="Q111" s="16" t="e">
        <f>IF($C111&lt;16,MAX($H111:$J111)/($D111^0.70558407859294)*'Hintergrund Berechnung'!$I$941,MAX($H111:$J111)/($D111^0.70558407859294)*'Hintergrund Berechnung'!$I$942)</f>
        <v>#DIV/0!</v>
      </c>
      <c r="R111" s="16" t="e">
        <f t="shared" si="4"/>
        <v>#DIV/0!</v>
      </c>
      <c r="S111" s="16" t="e">
        <f>ROUND(IF(C111&lt;16,$K111/($D111^0.450818786555515)*'Hintergrund Berechnung'!$N$941,$K111/($D111^0.450818786555515)*'Hintergrund Berechnung'!$N$942),0)</f>
        <v>#DIV/0!</v>
      </c>
      <c r="T111" s="16">
        <f>ROUND(IF(C111&lt;16,$L111*'Hintergrund Berechnung'!$O$941,$L111*'Hintergrund Berechnung'!$O$942),0)</f>
        <v>0</v>
      </c>
      <c r="U111" s="16">
        <f>ROUND(IF(C111&lt;16,IF(M111&gt;0,(25-$M111)*'Hintergrund Berechnung'!$J$941,0),IF(M111&gt;0,(25-$M111)*'Hintergrund Berechnung'!$J$942,0)),0)</f>
        <v>0</v>
      </c>
      <c r="V111" s="18" t="e">
        <f t="shared" si="5"/>
        <v>#DIV/0!</v>
      </c>
    </row>
    <row r="112" spans="15:22" x14ac:dyDescent="0.5">
      <c r="O112" s="16">
        <f t="shared" si="3"/>
        <v>0</v>
      </c>
      <c r="P112" s="16" t="e">
        <f>IF($C112&lt;16,MAX($E112:$G112)/($D112^0.70558407859294)*'Hintergrund Berechnung'!$I$941,MAX($E112:$G112)/($D112^0.70558407859294)*'Hintergrund Berechnung'!$I$942)</f>
        <v>#DIV/0!</v>
      </c>
      <c r="Q112" s="16" t="e">
        <f>IF($C112&lt;16,MAX($H112:$J112)/($D112^0.70558407859294)*'Hintergrund Berechnung'!$I$941,MAX($H112:$J112)/($D112^0.70558407859294)*'Hintergrund Berechnung'!$I$942)</f>
        <v>#DIV/0!</v>
      </c>
      <c r="R112" s="16" t="e">
        <f t="shared" si="4"/>
        <v>#DIV/0!</v>
      </c>
      <c r="S112" s="16" t="e">
        <f>ROUND(IF(C112&lt;16,$K112/($D112^0.450818786555515)*'Hintergrund Berechnung'!$N$941,$K112/($D112^0.450818786555515)*'Hintergrund Berechnung'!$N$942),0)</f>
        <v>#DIV/0!</v>
      </c>
      <c r="T112" s="16">
        <f>ROUND(IF(C112&lt;16,$L112*'Hintergrund Berechnung'!$O$941,$L112*'Hintergrund Berechnung'!$O$942),0)</f>
        <v>0</v>
      </c>
      <c r="U112" s="16">
        <f>ROUND(IF(C112&lt;16,IF(M112&gt;0,(25-$M112)*'Hintergrund Berechnung'!$J$941,0),IF(M112&gt;0,(25-$M112)*'Hintergrund Berechnung'!$J$942,0)),0)</f>
        <v>0</v>
      </c>
      <c r="V112" s="18" t="e">
        <f t="shared" si="5"/>
        <v>#DIV/0!</v>
      </c>
    </row>
    <row r="113" spans="15:22" x14ac:dyDescent="0.5">
      <c r="O113" s="16">
        <f t="shared" si="3"/>
        <v>0</v>
      </c>
      <c r="P113" s="16" t="e">
        <f>IF($C113&lt;16,MAX($E113:$G113)/($D113^0.70558407859294)*'Hintergrund Berechnung'!$I$941,MAX($E113:$G113)/($D113^0.70558407859294)*'Hintergrund Berechnung'!$I$942)</f>
        <v>#DIV/0!</v>
      </c>
      <c r="Q113" s="16" t="e">
        <f>IF($C113&lt;16,MAX($H113:$J113)/($D113^0.70558407859294)*'Hintergrund Berechnung'!$I$941,MAX($H113:$J113)/($D113^0.70558407859294)*'Hintergrund Berechnung'!$I$942)</f>
        <v>#DIV/0!</v>
      </c>
      <c r="R113" s="16" t="e">
        <f t="shared" si="4"/>
        <v>#DIV/0!</v>
      </c>
      <c r="S113" s="16" t="e">
        <f>ROUND(IF(C113&lt;16,$K113/($D113^0.450818786555515)*'Hintergrund Berechnung'!$N$941,$K113/($D113^0.450818786555515)*'Hintergrund Berechnung'!$N$942),0)</f>
        <v>#DIV/0!</v>
      </c>
      <c r="T113" s="16">
        <f>ROUND(IF(C113&lt;16,$L113*'Hintergrund Berechnung'!$O$941,$L113*'Hintergrund Berechnung'!$O$942),0)</f>
        <v>0</v>
      </c>
      <c r="U113" s="16">
        <f>ROUND(IF(C113&lt;16,IF(M113&gt;0,(25-$M113)*'Hintergrund Berechnung'!$J$941,0),IF(M113&gt;0,(25-$M113)*'Hintergrund Berechnung'!$J$942,0)),0)</f>
        <v>0</v>
      </c>
      <c r="V113" s="18" t="e">
        <f t="shared" si="5"/>
        <v>#DIV/0!</v>
      </c>
    </row>
    <row r="114" spans="15:22" x14ac:dyDescent="0.5">
      <c r="O114" s="16">
        <f t="shared" si="3"/>
        <v>0</v>
      </c>
      <c r="P114" s="16" t="e">
        <f>IF($C114&lt;16,MAX($E114:$G114)/($D114^0.70558407859294)*'Hintergrund Berechnung'!$I$941,MAX($E114:$G114)/($D114^0.70558407859294)*'Hintergrund Berechnung'!$I$942)</f>
        <v>#DIV/0!</v>
      </c>
      <c r="Q114" s="16" t="e">
        <f>IF($C114&lt;16,MAX($H114:$J114)/($D114^0.70558407859294)*'Hintergrund Berechnung'!$I$941,MAX($H114:$J114)/($D114^0.70558407859294)*'Hintergrund Berechnung'!$I$942)</f>
        <v>#DIV/0!</v>
      </c>
      <c r="R114" s="16" t="e">
        <f t="shared" si="4"/>
        <v>#DIV/0!</v>
      </c>
      <c r="S114" s="16" t="e">
        <f>ROUND(IF(C114&lt;16,$K114/($D114^0.450818786555515)*'Hintergrund Berechnung'!$N$941,$K114/($D114^0.450818786555515)*'Hintergrund Berechnung'!$N$942),0)</f>
        <v>#DIV/0!</v>
      </c>
      <c r="T114" s="16">
        <f>ROUND(IF(C114&lt;16,$L114*'Hintergrund Berechnung'!$O$941,$L114*'Hintergrund Berechnung'!$O$942),0)</f>
        <v>0</v>
      </c>
      <c r="U114" s="16">
        <f>ROUND(IF(C114&lt;16,IF(M114&gt;0,(25-$M114)*'Hintergrund Berechnung'!$J$941,0),IF(M114&gt;0,(25-$M114)*'Hintergrund Berechnung'!$J$942,0)),0)</f>
        <v>0</v>
      </c>
      <c r="V114" s="18" t="e">
        <f t="shared" si="5"/>
        <v>#DIV/0!</v>
      </c>
    </row>
    <row r="115" spans="15:22" x14ac:dyDescent="0.5">
      <c r="O115" s="16">
        <f t="shared" si="3"/>
        <v>0</v>
      </c>
      <c r="P115" s="16" t="e">
        <f>IF($C115&lt;16,MAX($E115:$G115)/($D115^0.70558407859294)*'Hintergrund Berechnung'!$I$941,MAX($E115:$G115)/($D115^0.70558407859294)*'Hintergrund Berechnung'!$I$942)</f>
        <v>#DIV/0!</v>
      </c>
      <c r="Q115" s="16" t="e">
        <f>IF($C115&lt;16,MAX($H115:$J115)/($D115^0.70558407859294)*'Hintergrund Berechnung'!$I$941,MAX($H115:$J115)/($D115^0.70558407859294)*'Hintergrund Berechnung'!$I$942)</f>
        <v>#DIV/0!</v>
      </c>
      <c r="R115" s="16" t="e">
        <f t="shared" si="4"/>
        <v>#DIV/0!</v>
      </c>
      <c r="S115" s="16" t="e">
        <f>ROUND(IF(C115&lt;16,$K115/($D115^0.450818786555515)*'Hintergrund Berechnung'!$N$941,$K115/($D115^0.450818786555515)*'Hintergrund Berechnung'!$N$942),0)</f>
        <v>#DIV/0!</v>
      </c>
      <c r="T115" s="16">
        <f>ROUND(IF(C115&lt;16,$L115*'Hintergrund Berechnung'!$O$941,$L115*'Hintergrund Berechnung'!$O$942),0)</f>
        <v>0</v>
      </c>
      <c r="U115" s="16">
        <f>ROUND(IF(C115&lt;16,IF(M115&gt;0,(25-$M115)*'Hintergrund Berechnung'!$J$941,0),IF(M115&gt;0,(25-$M115)*'Hintergrund Berechnung'!$J$942,0)),0)</f>
        <v>0</v>
      </c>
      <c r="V115" s="18" t="e">
        <f t="shared" si="5"/>
        <v>#DIV/0!</v>
      </c>
    </row>
    <row r="116" spans="15:22" x14ac:dyDescent="0.5">
      <c r="O116" s="16">
        <f t="shared" si="3"/>
        <v>0</v>
      </c>
      <c r="P116" s="16" t="e">
        <f>IF($C116&lt;16,MAX($E116:$G116)/($D116^0.70558407859294)*'Hintergrund Berechnung'!$I$941,MAX($E116:$G116)/($D116^0.70558407859294)*'Hintergrund Berechnung'!$I$942)</f>
        <v>#DIV/0!</v>
      </c>
      <c r="Q116" s="16" t="e">
        <f>IF($C116&lt;16,MAX($H116:$J116)/($D116^0.70558407859294)*'Hintergrund Berechnung'!$I$941,MAX($H116:$J116)/($D116^0.70558407859294)*'Hintergrund Berechnung'!$I$942)</f>
        <v>#DIV/0!</v>
      </c>
      <c r="R116" s="16" t="e">
        <f t="shared" si="4"/>
        <v>#DIV/0!</v>
      </c>
      <c r="S116" s="16" t="e">
        <f>ROUND(IF(C116&lt;16,$K116/($D116^0.450818786555515)*'Hintergrund Berechnung'!$N$941,$K116/($D116^0.450818786555515)*'Hintergrund Berechnung'!$N$942),0)</f>
        <v>#DIV/0!</v>
      </c>
      <c r="T116" s="16">
        <f>ROUND(IF(C116&lt;16,$L116*'Hintergrund Berechnung'!$O$941,$L116*'Hintergrund Berechnung'!$O$942),0)</f>
        <v>0</v>
      </c>
      <c r="U116" s="16">
        <f>ROUND(IF(C116&lt;16,IF(M116&gt;0,(25-$M116)*'Hintergrund Berechnung'!$J$941,0),IF(M116&gt;0,(25-$M116)*'Hintergrund Berechnung'!$J$942,0)),0)</f>
        <v>0</v>
      </c>
      <c r="V116" s="18" t="e">
        <f t="shared" si="5"/>
        <v>#DIV/0!</v>
      </c>
    </row>
    <row r="117" spans="15:22" x14ac:dyDescent="0.5">
      <c r="O117" s="16">
        <f t="shared" si="3"/>
        <v>0</v>
      </c>
      <c r="P117" s="16" t="e">
        <f>IF($C117&lt;16,MAX($E117:$G117)/($D117^0.70558407859294)*'Hintergrund Berechnung'!$I$941,MAX($E117:$G117)/($D117^0.70558407859294)*'Hintergrund Berechnung'!$I$942)</f>
        <v>#DIV/0!</v>
      </c>
      <c r="Q117" s="16" t="e">
        <f>IF($C117&lt;16,MAX($H117:$J117)/($D117^0.70558407859294)*'Hintergrund Berechnung'!$I$941,MAX($H117:$J117)/($D117^0.70558407859294)*'Hintergrund Berechnung'!$I$942)</f>
        <v>#DIV/0!</v>
      </c>
      <c r="R117" s="16" t="e">
        <f t="shared" si="4"/>
        <v>#DIV/0!</v>
      </c>
      <c r="S117" s="16" t="e">
        <f>ROUND(IF(C117&lt;16,$K117/($D117^0.450818786555515)*'Hintergrund Berechnung'!$N$941,$K117/($D117^0.450818786555515)*'Hintergrund Berechnung'!$N$942),0)</f>
        <v>#DIV/0!</v>
      </c>
      <c r="T117" s="16">
        <f>ROUND(IF(C117&lt;16,$L117*'Hintergrund Berechnung'!$O$941,$L117*'Hintergrund Berechnung'!$O$942),0)</f>
        <v>0</v>
      </c>
      <c r="U117" s="16">
        <f>ROUND(IF(C117&lt;16,IF(M117&gt;0,(25-$M117)*'Hintergrund Berechnung'!$J$941,0),IF(M117&gt;0,(25-$M117)*'Hintergrund Berechnung'!$J$942,0)),0)</f>
        <v>0</v>
      </c>
      <c r="V117" s="18" t="e">
        <f t="shared" si="5"/>
        <v>#DIV/0!</v>
      </c>
    </row>
    <row r="118" spans="15:22" x14ac:dyDescent="0.5">
      <c r="O118" s="16">
        <f t="shared" si="3"/>
        <v>0</v>
      </c>
      <c r="P118" s="16" t="e">
        <f>IF($C118&lt;16,MAX($E118:$G118)/($D118^0.70558407859294)*'Hintergrund Berechnung'!$I$941,MAX($E118:$G118)/($D118^0.70558407859294)*'Hintergrund Berechnung'!$I$942)</f>
        <v>#DIV/0!</v>
      </c>
      <c r="Q118" s="16" t="e">
        <f>IF($C118&lt;16,MAX($H118:$J118)/($D118^0.70558407859294)*'Hintergrund Berechnung'!$I$941,MAX($H118:$J118)/($D118^0.70558407859294)*'Hintergrund Berechnung'!$I$942)</f>
        <v>#DIV/0!</v>
      </c>
      <c r="R118" s="16" t="e">
        <f t="shared" si="4"/>
        <v>#DIV/0!</v>
      </c>
      <c r="S118" s="16" t="e">
        <f>ROUND(IF(C118&lt;16,$K118/($D118^0.450818786555515)*'Hintergrund Berechnung'!$N$941,$K118/($D118^0.450818786555515)*'Hintergrund Berechnung'!$N$942),0)</f>
        <v>#DIV/0!</v>
      </c>
      <c r="T118" s="16">
        <f>ROUND(IF(C118&lt;16,$L118*'Hintergrund Berechnung'!$O$941,$L118*'Hintergrund Berechnung'!$O$942),0)</f>
        <v>0</v>
      </c>
      <c r="U118" s="16">
        <f>ROUND(IF(C118&lt;16,IF(M118&gt;0,(25-$M118)*'Hintergrund Berechnung'!$J$941,0),IF(M118&gt;0,(25-$M118)*'Hintergrund Berechnung'!$J$942,0)),0)</f>
        <v>0</v>
      </c>
      <c r="V118" s="18" t="e">
        <f t="shared" si="5"/>
        <v>#DIV/0!</v>
      </c>
    </row>
    <row r="119" spans="15:22" x14ac:dyDescent="0.5">
      <c r="O119" s="16">
        <f t="shared" si="3"/>
        <v>0</v>
      </c>
      <c r="P119" s="16" t="e">
        <f>IF($C119&lt;16,MAX($E119:$G119)/($D119^0.70558407859294)*'Hintergrund Berechnung'!$I$941,MAX($E119:$G119)/($D119^0.70558407859294)*'Hintergrund Berechnung'!$I$942)</f>
        <v>#DIV/0!</v>
      </c>
      <c r="Q119" s="16" t="e">
        <f>IF($C119&lt;16,MAX($H119:$J119)/($D119^0.70558407859294)*'Hintergrund Berechnung'!$I$941,MAX($H119:$J119)/($D119^0.70558407859294)*'Hintergrund Berechnung'!$I$942)</f>
        <v>#DIV/0!</v>
      </c>
      <c r="R119" s="16" t="e">
        <f t="shared" si="4"/>
        <v>#DIV/0!</v>
      </c>
      <c r="S119" s="16" t="e">
        <f>ROUND(IF(C119&lt;16,$K119/($D119^0.450818786555515)*'Hintergrund Berechnung'!$N$941,$K119/($D119^0.450818786555515)*'Hintergrund Berechnung'!$N$942),0)</f>
        <v>#DIV/0!</v>
      </c>
      <c r="T119" s="16">
        <f>ROUND(IF(C119&lt;16,$L119*'Hintergrund Berechnung'!$O$941,$L119*'Hintergrund Berechnung'!$O$942),0)</f>
        <v>0</v>
      </c>
      <c r="U119" s="16">
        <f>ROUND(IF(C119&lt;16,IF(M119&gt;0,(25-$M119)*'Hintergrund Berechnung'!$J$941,0),IF(M119&gt;0,(25-$M119)*'Hintergrund Berechnung'!$J$942,0)),0)</f>
        <v>0</v>
      </c>
      <c r="V119" s="18" t="e">
        <f t="shared" si="5"/>
        <v>#DIV/0!</v>
      </c>
    </row>
    <row r="120" spans="15:22" x14ac:dyDescent="0.5">
      <c r="O120" s="16">
        <f t="shared" si="3"/>
        <v>0</v>
      </c>
      <c r="P120" s="16" t="e">
        <f>IF($C120&lt;16,MAX($E120:$G120)/($D120^0.70558407859294)*'Hintergrund Berechnung'!$I$941,MAX($E120:$G120)/($D120^0.70558407859294)*'Hintergrund Berechnung'!$I$942)</f>
        <v>#DIV/0!</v>
      </c>
      <c r="Q120" s="16" t="e">
        <f>IF($C120&lt;16,MAX($H120:$J120)/($D120^0.70558407859294)*'Hintergrund Berechnung'!$I$941,MAX($H120:$J120)/($D120^0.70558407859294)*'Hintergrund Berechnung'!$I$942)</f>
        <v>#DIV/0!</v>
      </c>
      <c r="R120" s="16" t="e">
        <f t="shared" si="4"/>
        <v>#DIV/0!</v>
      </c>
      <c r="S120" s="16" t="e">
        <f>ROUND(IF(C120&lt;16,$K120/($D120^0.450818786555515)*'Hintergrund Berechnung'!$N$941,$K120/($D120^0.450818786555515)*'Hintergrund Berechnung'!$N$942),0)</f>
        <v>#DIV/0!</v>
      </c>
      <c r="T120" s="16">
        <f>ROUND(IF(C120&lt;16,$L120*'Hintergrund Berechnung'!$O$941,$L120*'Hintergrund Berechnung'!$O$942),0)</f>
        <v>0</v>
      </c>
      <c r="U120" s="16">
        <f>ROUND(IF(C120&lt;16,IF(M120&gt;0,(25-$M120)*'Hintergrund Berechnung'!$J$941,0),IF(M120&gt;0,(25-$M120)*'Hintergrund Berechnung'!$J$942,0)),0)</f>
        <v>0</v>
      </c>
      <c r="V120" s="18" t="e">
        <f t="shared" si="5"/>
        <v>#DIV/0!</v>
      </c>
    </row>
    <row r="121" spans="15:22" x14ac:dyDescent="0.5">
      <c r="O121" s="16">
        <f t="shared" si="3"/>
        <v>0</v>
      </c>
      <c r="P121" s="16" t="e">
        <f>IF($C121&lt;16,MAX($E121:$G121)/($D121^0.70558407859294)*'Hintergrund Berechnung'!$I$941,MAX($E121:$G121)/($D121^0.70558407859294)*'Hintergrund Berechnung'!$I$942)</f>
        <v>#DIV/0!</v>
      </c>
      <c r="Q121" s="16" t="e">
        <f>IF($C121&lt;16,MAX($H121:$J121)/($D121^0.70558407859294)*'Hintergrund Berechnung'!$I$941,MAX($H121:$J121)/($D121^0.70558407859294)*'Hintergrund Berechnung'!$I$942)</f>
        <v>#DIV/0!</v>
      </c>
      <c r="R121" s="16" t="e">
        <f t="shared" si="4"/>
        <v>#DIV/0!</v>
      </c>
      <c r="S121" s="16" t="e">
        <f>ROUND(IF(C121&lt;16,$K121/($D121^0.450818786555515)*'Hintergrund Berechnung'!$N$941,$K121/($D121^0.450818786555515)*'Hintergrund Berechnung'!$N$942),0)</f>
        <v>#DIV/0!</v>
      </c>
      <c r="T121" s="16">
        <f>ROUND(IF(C121&lt;16,$L121*'Hintergrund Berechnung'!$O$941,$L121*'Hintergrund Berechnung'!$O$942),0)</f>
        <v>0</v>
      </c>
      <c r="U121" s="16">
        <f>ROUND(IF(C121&lt;16,IF(M121&gt;0,(25-$M121)*'Hintergrund Berechnung'!$J$941,0),IF(M121&gt;0,(25-$M121)*'Hintergrund Berechnung'!$J$942,0)),0)</f>
        <v>0</v>
      </c>
      <c r="V121" s="18" t="e">
        <f t="shared" si="5"/>
        <v>#DIV/0!</v>
      </c>
    </row>
    <row r="122" spans="15:22" x14ac:dyDescent="0.5">
      <c r="O122" s="16">
        <f t="shared" si="3"/>
        <v>0</v>
      </c>
      <c r="P122" s="16" t="e">
        <f>IF($C122&lt;16,MAX($E122:$G122)/($D122^0.70558407859294)*'Hintergrund Berechnung'!$I$941,MAX($E122:$G122)/($D122^0.70558407859294)*'Hintergrund Berechnung'!$I$942)</f>
        <v>#DIV/0!</v>
      </c>
      <c r="Q122" s="16" t="e">
        <f>IF($C122&lt;16,MAX($H122:$J122)/($D122^0.70558407859294)*'Hintergrund Berechnung'!$I$941,MAX($H122:$J122)/($D122^0.70558407859294)*'Hintergrund Berechnung'!$I$942)</f>
        <v>#DIV/0!</v>
      </c>
      <c r="R122" s="16" t="e">
        <f t="shared" si="4"/>
        <v>#DIV/0!</v>
      </c>
      <c r="S122" s="16" t="e">
        <f>ROUND(IF(C122&lt;16,$K122/($D122^0.450818786555515)*'Hintergrund Berechnung'!$N$941,$K122/($D122^0.450818786555515)*'Hintergrund Berechnung'!$N$942),0)</f>
        <v>#DIV/0!</v>
      </c>
      <c r="T122" s="16">
        <f>ROUND(IF(C122&lt;16,$L122*'Hintergrund Berechnung'!$O$941,$L122*'Hintergrund Berechnung'!$O$942),0)</f>
        <v>0</v>
      </c>
      <c r="U122" s="16">
        <f>ROUND(IF(C122&lt;16,IF(M122&gt;0,(25-$M122)*'Hintergrund Berechnung'!$J$941,0),IF(M122&gt;0,(25-$M122)*'Hintergrund Berechnung'!$J$942,0)),0)</f>
        <v>0</v>
      </c>
      <c r="V122" s="18" t="e">
        <f t="shared" si="5"/>
        <v>#DIV/0!</v>
      </c>
    </row>
    <row r="123" spans="15:22" x14ac:dyDescent="0.5">
      <c r="O123" s="16">
        <f t="shared" si="3"/>
        <v>0</v>
      </c>
      <c r="P123" s="16" t="e">
        <f>IF($C123&lt;16,MAX($E123:$G123)/($D123^0.70558407859294)*'Hintergrund Berechnung'!$I$941,MAX($E123:$G123)/($D123^0.70558407859294)*'Hintergrund Berechnung'!$I$942)</f>
        <v>#DIV/0!</v>
      </c>
      <c r="Q123" s="16" t="e">
        <f>IF($C123&lt;16,MAX($H123:$J123)/($D123^0.70558407859294)*'Hintergrund Berechnung'!$I$941,MAX($H123:$J123)/($D123^0.70558407859294)*'Hintergrund Berechnung'!$I$942)</f>
        <v>#DIV/0!</v>
      </c>
      <c r="R123" s="16" t="e">
        <f t="shared" si="4"/>
        <v>#DIV/0!</v>
      </c>
      <c r="S123" s="16" t="e">
        <f>ROUND(IF(C123&lt;16,$K123/($D123^0.450818786555515)*'Hintergrund Berechnung'!$N$941,$K123/($D123^0.450818786555515)*'Hintergrund Berechnung'!$N$942),0)</f>
        <v>#DIV/0!</v>
      </c>
      <c r="T123" s="16">
        <f>ROUND(IF(C123&lt;16,$L123*'Hintergrund Berechnung'!$O$941,$L123*'Hintergrund Berechnung'!$O$942),0)</f>
        <v>0</v>
      </c>
      <c r="U123" s="16">
        <f>ROUND(IF(C123&lt;16,IF(M123&gt;0,(25-$M123)*'Hintergrund Berechnung'!$J$941,0),IF(M123&gt;0,(25-$M123)*'Hintergrund Berechnung'!$J$942,0)),0)</f>
        <v>0</v>
      </c>
      <c r="V123" s="18" t="e">
        <f t="shared" si="5"/>
        <v>#DIV/0!</v>
      </c>
    </row>
    <row r="124" spans="15:22" x14ac:dyDescent="0.5">
      <c r="O124" s="16">
        <f t="shared" si="3"/>
        <v>0</v>
      </c>
      <c r="P124" s="16" t="e">
        <f>IF($C124&lt;16,MAX($E124:$G124)/($D124^0.70558407859294)*'Hintergrund Berechnung'!$I$941,MAX($E124:$G124)/($D124^0.70558407859294)*'Hintergrund Berechnung'!$I$942)</f>
        <v>#DIV/0!</v>
      </c>
      <c r="Q124" s="16" t="e">
        <f>IF($C124&lt;16,MAX($H124:$J124)/($D124^0.70558407859294)*'Hintergrund Berechnung'!$I$941,MAX($H124:$J124)/($D124^0.70558407859294)*'Hintergrund Berechnung'!$I$942)</f>
        <v>#DIV/0!</v>
      </c>
      <c r="R124" s="16" t="e">
        <f t="shared" si="4"/>
        <v>#DIV/0!</v>
      </c>
      <c r="S124" s="16" t="e">
        <f>ROUND(IF(C124&lt;16,$K124/($D124^0.450818786555515)*'Hintergrund Berechnung'!$N$941,$K124/($D124^0.450818786555515)*'Hintergrund Berechnung'!$N$942),0)</f>
        <v>#DIV/0!</v>
      </c>
      <c r="T124" s="16">
        <f>ROUND(IF(C124&lt;16,$L124*'Hintergrund Berechnung'!$O$941,$L124*'Hintergrund Berechnung'!$O$942),0)</f>
        <v>0</v>
      </c>
      <c r="U124" s="16">
        <f>ROUND(IF(C124&lt;16,IF(M124&gt;0,(25-$M124)*'Hintergrund Berechnung'!$J$941,0),IF(M124&gt;0,(25-$M124)*'Hintergrund Berechnung'!$J$942,0)),0)</f>
        <v>0</v>
      </c>
      <c r="V124" s="18" t="e">
        <f t="shared" si="5"/>
        <v>#DIV/0!</v>
      </c>
    </row>
    <row r="125" spans="15:22" x14ac:dyDescent="0.5">
      <c r="O125" s="16">
        <f t="shared" si="3"/>
        <v>0</v>
      </c>
      <c r="P125" s="16" t="e">
        <f>IF($C125&lt;16,MAX($E125:$G125)/($D125^0.70558407859294)*'Hintergrund Berechnung'!$I$941,MAX($E125:$G125)/($D125^0.70558407859294)*'Hintergrund Berechnung'!$I$942)</f>
        <v>#DIV/0!</v>
      </c>
      <c r="Q125" s="16" t="e">
        <f>IF($C125&lt;16,MAX($H125:$J125)/($D125^0.70558407859294)*'Hintergrund Berechnung'!$I$941,MAX($H125:$J125)/($D125^0.70558407859294)*'Hintergrund Berechnung'!$I$942)</f>
        <v>#DIV/0!</v>
      </c>
      <c r="R125" s="16" t="e">
        <f t="shared" si="4"/>
        <v>#DIV/0!</v>
      </c>
      <c r="S125" s="16" t="e">
        <f>ROUND(IF(C125&lt;16,$K125/($D125^0.450818786555515)*'Hintergrund Berechnung'!$N$941,$K125/($D125^0.450818786555515)*'Hintergrund Berechnung'!$N$942),0)</f>
        <v>#DIV/0!</v>
      </c>
      <c r="T125" s="16">
        <f>ROUND(IF(C125&lt;16,$L125*'Hintergrund Berechnung'!$O$941,$L125*'Hintergrund Berechnung'!$O$942),0)</f>
        <v>0</v>
      </c>
      <c r="U125" s="16">
        <f>ROUND(IF(C125&lt;16,IF(M125&gt;0,(25-$M125)*'Hintergrund Berechnung'!$J$941,0),IF(M125&gt;0,(25-$M125)*'Hintergrund Berechnung'!$J$942,0)),0)</f>
        <v>0</v>
      </c>
      <c r="V125" s="18" t="e">
        <f t="shared" si="5"/>
        <v>#DIV/0!</v>
      </c>
    </row>
    <row r="126" spans="15:22" x14ac:dyDescent="0.5">
      <c r="O126" s="16">
        <f t="shared" si="3"/>
        <v>0</v>
      </c>
      <c r="P126" s="16" t="e">
        <f>IF($C126&lt;16,MAX($E126:$G126)/($D126^0.70558407859294)*'Hintergrund Berechnung'!$I$941,MAX($E126:$G126)/($D126^0.70558407859294)*'Hintergrund Berechnung'!$I$942)</f>
        <v>#DIV/0!</v>
      </c>
      <c r="Q126" s="16" t="e">
        <f>IF($C126&lt;16,MAX($H126:$J126)/($D126^0.70558407859294)*'Hintergrund Berechnung'!$I$941,MAX($H126:$J126)/($D126^0.70558407859294)*'Hintergrund Berechnung'!$I$942)</f>
        <v>#DIV/0!</v>
      </c>
      <c r="R126" s="16" t="e">
        <f t="shared" si="4"/>
        <v>#DIV/0!</v>
      </c>
      <c r="S126" s="16" t="e">
        <f>ROUND(IF(C126&lt;16,$K126/($D126^0.450818786555515)*'Hintergrund Berechnung'!$N$941,$K126/($D126^0.450818786555515)*'Hintergrund Berechnung'!$N$942),0)</f>
        <v>#DIV/0!</v>
      </c>
      <c r="T126" s="16">
        <f>ROUND(IF(C126&lt;16,$L126*'Hintergrund Berechnung'!$O$941,$L126*'Hintergrund Berechnung'!$O$942),0)</f>
        <v>0</v>
      </c>
      <c r="U126" s="16">
        <f>ROUND(IF(C126&lt;16,IF(M126&gt;0,(25-$M126)*'Hintergrund Berechnung'!$J$941,0),IF(M126&gt;0,(25-$M126)*'Hintergrund Berechnung'!$J$942,0)),0)</f>
        <v>0</v>
      </c>
      <c r="V126" s="18" t="e">
        <f t="shared" si="5"/>
        <v>#DIV/0!</v>
      </c>
    </row>
    <row r="127" spans="15:22" x14ac:dyDescent="0.5">
      <c r="O127" s="16">
        <f t="shared" ref="O127:O190" si="6">MAX(E127,F127,G127)+MAX(H127,I127,J127)</f>
        <v>0</v>
      </c>
      <c r="P127" s="16" t="e">
        <f>IF($C127&lt;16,MAX($E127:$G127)/($D127^0.70558407859294)*'Hintergrund Berechnung'!$I$941,MAX($E127:$G127)/($D127^0.70558407859294)*'Hintergrund Berechnung'!$I$942)</f>
        <v>#DIV/0!</v>
      </c>
      <c r="Q127" s="16" t="e">
        <f>IF($C127&lt;16,MAX($H127:$J127)/($D127^0.70558407859294)*'Hintergrund Berechnung'!$I$941,MAX($H127:$J127)/($D127^0.70558407859294)*'Hintergrund Berechnung'!$I$942)</f>
        <v>#DIV/0!</v>
      </c>
      <c r="R127" s="16" t="e">
        <f t="shared" ref="R127:R190" si="7">P127+Q127</f>
        <v>#DIV/0!</v>
      </c>
      <c r="S127" s="16" t="e">
        <f>ROUND(IF(C127&lt;16,$K127/($D127^0.450818786555515)*'Hintergrund Berechnung'!$N$941,$K127/($D127^0.450818786555515)*'Hintergrund Berechnung'!$N$942),0)</f>
        <v>#DIV/0!</v>
      </c>
      <c r="T127" s="16">
        <f>ROUND(IF(C127&lt;16,$L127*'Hintergrund Berechnung'!$O$941,$L127*'Hintergrund Berechnung'!$O$942),0)</f>
        <v>0</v>
      </c>
      <c r="U127" s="16">
        <f>ROUND(IF(C127&lt;16,IF(M127&gt;0,(25-$M127)*'Hintergrund Berechnung'!$J$941,0),IF(M127&gt;0,(25-$M127)*'Hintergrund Berechnung'!$J$942,0)),0)</f>
        <v>0</v>
      </c>
      <c r="V127" s="18" t="e">
        <f t="shared" ref="V127:V190" si="8">ROUND(SUM(R127:U127),0)</f>
        <v>#DIV/0!</v>
      </c>
    </row>
    <row r="128" spans="15:22" x14ac:dyDescent="0.5">
      <c r="O128" s="16">
        <f t="shared" si="6"/>
        <v>0</v>
      </c>
      <c r="P128" s="16" t="e">
        <f>IF($C128&lt;16,MAX($E128:$G128)/($D128^0.70558407859294)*'Hintergrund Berechnung'!$I$941,MAX($E128:$G128)/($D128^0.70558407859294)*'Hintergrund Berechnung'!$I$942)</f>
        <v>#DIV/0!</v>
      </c>
      <c r="Q128" s="16" t="e">
        <f>IF($C128&lt;16,MAX($H128:$J128)/($D128^0.70558407859294)*'Hintergrund Berechnung'!$I$941,MAX($H128:$J128)/($D128^0.70558407859294)*'Hintergrund Berechnung'!$I$942)</f>
        <v>#DIV/0!</v>
      </c>
      <c r="R128" s="16" t="e">
        <f t="shared" si="7"/>
        <v>#DIV/0!</v>
      </c>
      <c r="S128" s="16" t="e">
        <f>ROUND(IF(C128&lt;16,$K128/($D128^0.450818786555515)*'Hintergrund Berechnung'!$N$941,$K128/($D128^0.450818786555515)*'Hintergrund Berechnung'!$N$942),0)</f>
        <v>#DIV/0!</v>
      </c>
      <c r="T128" s="16">
        <f>ROUND(IF(C128&lt;16,$L128*'Hintergrund Berechnung'!$O$941,$L128*'Hintergrund Berechnung'!$O$942),0)</f>
        <v>0</v>
      </c>
      <c r="U128" s="16">
        <f>ROUND(IF(C128&lt;16,IF(M128&gt;0,(25-$M128)*'Hintergrund Berechnung'!$J$941,0),IF(M128&gt;0,(25-$M128)*'Hintergrund Berechnung'!$J$942,0)),0)</f>
        <v>0</v>
      </c>
      <c r="V128" s="18" t="e">
        <f t="shared" si="8"/>
        <v>#DIV/0!</v>
      </c>
    </row>
    <row r="129" spans="15:22" x14ac:dyDescent="0.5">
      <c r="O129" s="16">
        <f t="shared" si="6"/>
        <v>0</v>
      </c>
      <c r="P129" s="16" t="e">
        <f>IF($C129&lt;16,MAX($E129:$G129)/($D129^0.70558407859294)*'Hintergrund Berechnung'!$I$941,MAX($E129:$G129)/($D129^0.70558407859294)*'Hintergrund Berechnung'!$I$942)</f>
        <v>#DIV/0!</v>
      </c>
      <c r="Q129" s="16" t="e">
        <f>IF($C129&lt;16,MAX($H129:$J129)/($D129^0.70558407859294)*'Hintergrund Berechnung'!$I$941,MAX($H129:$J129)/($D129^0.70558407859294)*'Hintergrund Berechnung'!$I$942)</f>
        <v>#DIV/0!</v>
      </c>
      <c r="R129" s="16" t="e">
        <f t="shared" si="7"/>
        <v>#DIV/0!</v>
      </c>
      <c r="S129" s="16" t="e">
        <f>ROUND(IF(C129&lt;16,$K129/($D129^0.450818786555515)*'Hintergrund Berechnung'!$N$941,$K129/($D129^0.450818786555515)*'Hintergrund Berechnung'!$N$942),0)</f>
        <v>#DIV/0!</v>
      </c>
      <c r="T129" s="16">
        <f>ROUND(IF(C129&lt;16,$L129*'Hintergrund Berechnung'!$O$941,$L129*'Hintergrund Berechnung'!$O$942),0)</f>
        <v>0</v>
      </c>
      <c r="U129" s="16">
        <f>ROUND(IF(C129&lt;16,IF(M129&gt;0,(25-$M129)*'Hintergrund Berechnung'!$J$941,0),IF(M129&gt;0,(25-$M129)*'Hintergrund Berechnung'!$J$942,0)),0)</f>
        <v>0</v>
      </c>
      <c r="V129" s="18" t="e">
        <f t="shared" si="8"/>
        <v>#DIV/0!</v>
      </c>
    </row>
    <row r="130" spans="15:22" x14ac:dyDescent="0.5">
      <c r="O130" s="16">
        <f t="shared" si="6"/>
        <v>0</v>
      </c>
      <c r="P130" s="16" t="e">
        <f>IF($C130&lt;16,MAX($E130:$G130)/($D130^0.70558407859294)*'Hintergrund Berechnung'!$I$941,MAX($E130:$G130)/($D130^0.70558407859294)*'Hintergrund Berechnung'!$I$942)</f>
        <v>#DIV/0!</v>
      </c>
      <c r="Q130" s="16" t="e">
        <f>IF($C130&lt;16,MAX($H130:$J130)/($D130^0.70558407859294)*'Hintergrund Berechnung'!$I$941,MAX($H130:$J130)/($D130^0.70558407859294)*'Hintergrund Berechnung'!$I$942)</f>
        <v>#DIV/0!</v>
      </c>
      <c r="R130" s="16" t="e">
        <f t="shared" si="7"/>
        <v>#DIV/0!</v>
      </c>
      <c r="S130" s="16" t="e">
        <f>ROUND(IF(C130&lt;16,$K130/($D130^0.450818786555515)*'Hintergrund Berechnung'!$N$941,$K130/($D130^0.450818786555515)*'Hintergrund Berechnung'!$N$942),0)</f>
        <v>#DIV/0!</v>
      </c>
      <c r="T130" s="16">
        <f>ROUND(IF(C130&lt;16,$L130*'Hintergrund Berechnung'!$O$941,$L130*'Hintergrund Berechnung'!$O$942),0)</f>
        <v>0</v>
      </c>
      <c r="U130" s="16">
        <f>ROUND(IF(C130&lt;16,IF(M130&gt;0,(25-$M130)*'Hintergrund Berechnung'!$J$941,0),IF(M130&gt;0,(25-$M130)*'Hintergrund Berechnung'!$J$942,0)),0)</f>
        <v>0</v>
      </c>
      <c r="V130" s="18" t="e">
        <f t="shared" si="8"/>
        <v>#DIV/0!</v>
      </c>
    </row>
    <row r="131" spans="15:22" x14ac:dyDescent="0.5">
      <c r="O131" s="16">
        <f t="shared" si="6"/>
        <v>0</v>
      </c>
      <c r="P131" s="16" t="e">
        <f>IF($C131&lt;16,MAX($E131:$G131)/($D131^0.70558407859294)*'Hintergrund Berechnung'!$I$941,MAX($E131:$G131)/($D131^0.70558407859294)*'Hintergrund Berechnung'!$I$942)</f>
        <v>#DIV/0!</v>
      </c>
      <c r="Q131" s="16" t="e">
        <f>IF($C131&lt;16,MAX($H131:$J131)/($D131^0.70558407859294)*'Hintergrund Berechnung'!$I$941,MAX($H131:$J131)/($D131^0.70558407859294)*'Hintergrund Berechnung'!$I$942)</f>
        <v>#DIV/0!</v>
      </c>
      <c r="R131" s="16" t="e">
        <f t="shared" si="7"/>
        <v>#DIV/0!</v>
      </c>
      <c r="S131" s="16" t="e">
        <f>ROUND(IF(C131&lt;16,$K131/($D131^0.450818786555515)*'Hintergrund Berechnung'!$N$941,$K131/($D131^0.450818786555515)*'Hintergrund Berechnung'!$N$942),0)</f>
        <v>#DIV/0!</v>
      </c>
      <c r="T131" s="16">
        <f>ROUND(IF(C131&lt;16,$L131*'Hintergrund Berechnung'!$O$941,$L131*'Hintergrund Berechnung'!$O$942),0)</f>
        <v>0</v>
      </c>
      <c r="U131" s="16">
        <f>ROUND(IF(C131&lt;16,IF(M131&gt;0,(25-$M131)*'Hintergrund Berechnung'!$J$941,0),IF(M131&gt;0,(25-$M131)*'Hintergrund Berechnung'!$J$942,0)),0)</f>
        <v>0</v>
      </c>
      <c r="V131" s="18" t="e">
        <f t="shared" si="8"/>
        <v>#DIV/0!</v>
      </c>
    </row>
    <row r="132" spans="15:22" x14ac:dyDescent="0.5">
      <c r="O132" s="16">
        <f t="shared" si="6"/>
        <v>0</v>
      </c>
      <c r="P132" s="16" t="e">
        <f>IF($C132&lt;16,MAX($E132:$G132)/($D132^0.70558407859294)*'Hintergrund Berechnung'!$I$941,MAX($E132:$G132)/($D132^0.70558407859294)*'Hintergrund Berechnung'!$I$942)</f>
        <v>#DIV/0!</v>
      </c>
      <c r="Q132" s="16" t="e">
        <f>IF($C132&lt;16,MAX($H132:$J132)/($D132^0.70558407859294)*'Hintergrund Berechnung'!$I$941,MAX($H132:$J132)/($D132^0.70558407859294)*'Hintergrund Berechnung'!$I$942)</f>
        <v>#DIV/0!</v>
      </c>
      <c r="R132" s="16" t="e">
        <f t="shared" si="7"/>
        <v>#DIV/0!</v>
      </c>
      <c r="S132" s="16" t="e">
        <f>ROUND(IF(C132&lt;16,$K132/($D132^0.450818786555515)*'Hintergrund Berechnung'!$N$941,$K132/($D132^0.450818786555515)*'Hintergrund Berechnung'!$N$942),0)</f>
        <v>#DIV/0!</v>
      </c>
      <c r="T132" s="16">
        <f>ROUND(IF(C132&lt;16,$L132*'Hintergrund Berechnung'!$O$941,$L132*'Hintergrund Berechnung'!$O$942),0)</f>
        <v>0</v>
      </c>
      <c r="U132" s="16">
        <f>ROUND(IF(C132&lt;16,IF(M132&gt;0,(25-$M132)*'Hintergrund Berechnung'!$J$941,0),IF(M132&gt;0,(25-$M132)*'Hintergrund Berechnung'!$J$942,0)),0)</f>
        <v>0</v>
      </c>
      <c r="V132" s="18" t="e">
        <f t="shared" si="8"/>
        <v>#DIV/0!</v>
      </c>
    </row>
    <row r="133" spans="15:22" x14ac:dyDescent="0.5">
      <c r="O133" s="16">
        <f t="shared" si="6"/>
        <v>0</v>
      </c>
      <c r="P133" s="16" t="e">
        <f>IF($C133&lt;16,MAX($E133:$G133)/($D133^0.70558407859294)*'Hintergrund Berechnung'!$I$941,MAX($E133:$G133)/($D133^0.70558407859294)*'Hintergrund Berechnung'!$I$942)</f>
        <v>#DIV/0!</v>
      </c>
      <c r="Q133" s="16" t="e">
        <f>IF($C133&lt;16,MAX($H133:$J133)/($D133^0.70558407859294)*'Hintergrund Berechnung'!$I$941,MAX($H133:$J133)/($D133^0.70558407859294)*'Hintergrund Berechnung'!$I$942)</f>
        <v>#DIV/0!</v>
      </c>
      <c r="R133" s="16" t="e">
        <f t="shared" si="7"/>
        <v>#DIV/0!</v>
      </c>
      <c r="S133" s="16" t="e">
        <f>ROUND(IF(C133&lt;16,$K133/($D133^0.450818786555515)*'Hintergrund Berechnung'!$N$941,$K133/($D133^0.450818786555515)*'Hintergrund Berechnung'!$N$942),0)</f>
        <v>#DIV/0!</v>
      </c>
      <c r="T133" s="16">
        <f>ROUND(IF(C133&lt;16,$L133*'Hintergrund Berechnung'!$O$941,$L133*'Hintergrund Berechnung'!$O$942),0)</f>
        <v>0</v>
      </c>
      <c r="U133" s="16">
        <f>ROUND(IF(C133&lt;16,IF(M133&gt;0,(25-$M133)*'Hintergrund Berechnung'!$J$941,0),IF(M133&gt;0,(25-$M133)*'Hintergrund Berechnung'!$J$942,0)),0)</f>
        <v>0</v>
      </c>
      <c r="V133" s="18" t="e">
        <f t="shared" si="8"/>
        <v>#DIV/0!</v>
      </c>
    </row>
    <row r="134" spans="15:22" x14ac:dyDescent="0.5">
      <c r="O134" s="16">
        <f t="shared" si="6"/>
        <v>0</v>
      </c>
      <c r="P134" s="16" t="e">
        <f>IF($C134&lt;16,MAX($E134:$G134)/($D134^0.70558407859294)*'Hintergrund Berechnung'!$I$941,MAX($E134:$G134)/($D134^0.70558407859294)*'Hintergrund Berechnung'!$I$942)</f>
        <v>#DIV/0!</v>
      </c>
      <c r="Q134" s="16" t="e">
        <f>IF($C134&lt;16,MAX($H134:$J134)/($D134^0.70558407859294)*'Hintergrund Berechnung'!$I$941,MAX($H134:$J134)/($D134^0.70558407859294)*'Hintergrund Berechnung'!$I$942)</f>
        <v>#DIV/0!</v>
      </c>
      <c r="R134" s="16" t="e">
        <f t="shared" si="7"/>
        <v>#DIV/0!</v>
      </c>
      <c r="S134" s="16" t="e">
        <f>ROUND(IF(C134&lt;16,$K134/($D134^0.450818786555515)*'Hintergrund Berechnung'!$N$941,$K134/($D134^0.450818786555515)*'Hintergrund Berechnung'!$N$942),0)</f>
        <v>#DIV/0!</v>
      </c>
      <c r="T134" s="16">
        <f>ROUND(IF(C134&lt;16,$L134*'Hintergrund Berechnung'!$O$941,$L134*'Hintergrund Berechnung'!$O$942),0)</f>
        <v>0</v>
      </c>
      <c r="U134" s="16">
        <f>ROUND(IF(C134&lt;16,IF(M134&gt;0,(25-$M134)*'Hintergrund Berechnung'!$J$941,0),IF(M134&gt;0,(25-$M134)*'Hintergrund Berechnung'!$J$942,0)),0)</f>
        <v>0</v>
      </c>
      <c r="V134" s="18" t="e">
        <f t="shared" si="8"/>
        <v>#DIV/0!</v>
      </c>
    </row>
    <row r="135" spans="15:22" x14ac:dyDescent="0.5">
      <c r="O135" s="16">
        <f t="shared" si="6"/>
        <v>0</v>
      </c>
      <c r="P135" s="16" t="e">
        <f>IF($C135&lt;16,MAX($E135:$G135)/($D135^0.70558407859294)*'Hintergrund Berechnung'!$I$941,MAX($E135:$G135)/($D135^0.70558407859294)*'Hintergrund Berechnung'!$I$942)</f>
        <v>#DIV/0!</v>
      </c>
      <c r="Q135" s="16" t="e">
        <f>IF($C135&lt;16,MAX($H135:$J135)/($D135^0.70558407859294)*'Hintergrund Berechnung'!$I$941,MAX($H135:$J135)/($D135^0.70558407859294)*'Hintergrund Berechnung'!$I$942)</f>
        <v>#DIV/0!</v>
      </c>
      <c r="R135" s="16" t="e">
        <f t="shared" si="7"/>
        <v>#DIV/0!</v>
      </c>
      <c r="S135" s="16" t="e">
        <f>ROUND(IF(C135&lt;16,$K135/($D135^0.450818786555515)*'Hintergrund Berechnung'!$N$941,$K135/($D135^0.450818786555515)*'Hintergrund Berechnung'!$N$942),0)</f>
        <v>#DIV/0!</v>
      </c>
      <c r="T135" s="16">
        <f>ROUND(IF(C135&lt;16,$L135*'Hintergrund Berechnung'!$O$941,$L135*'Hintergrund Berechnung'!$O$942),0)</f>
        <v>0</v>
      </c>
      <c r="U135" s="16">
        <f>ROUND(IF(C135&lt;16,IF(M135&gt;0,(25-$M135)*'Hintergrund Berechnung'!$J$941,0),IF(M135&gt;0,(25-$M135)*'Hintergrund Berechnung'!$J$942,0)),0)</f>
        <v>0</v>
      </c>
      <c r="V135" s="18" t="e">
        <f t="shared" si="8"/>
        <v>#DIV/0!</v>
      </c>
    </row>
    <row r="136" spans="15:22" x14ac:dyDescent="0.5">
      <c r="O136" s="16">
        <f t="shared" si="6"/>
        <v>0</v>
      </c>
      <c r="P136" s="16" t="e">
        <f>IF($C136&lt;16,MAX($E136:$G136)/($D136^0.70558407859294)*'Hintergrund Berechnung'!$I$941,MAX($E136:$G136)/($D136^0.70558407859294)*'Hintergrund Berechnung'!$I$942)</f>
        <v>#DIV/0!</v>
      </c>
      <c r="Q136" s="16" t="e">
        <f>IF($C136&lt;16,MAX($H136:$J136)/($D136^0.70558407859294)*'Hintergrund Berechnung'!$I$941,MAX($H136:$J136)/($D136^0.70558407859294)*'Hintergrund Berechnung'!$I$942)</f>
        <v>#DIV/0!</v>
      </c>
      <c r="R136" s="16" t="e">
        <f t="shared" si="7"/>
        <v>#DIV/0!</v>
      </c>
      <c r="S136" s="16" t="e">
        <f>ROUND(IF(C136&lt;16,$K136/($D136^0.450818786555515)*'Hintergrund Berechnung'!$N$941,$K136/($D136^0.450818786555515)*'Hintergrund Berechnung'!$N$942),0)</f>
        <v>#DIV/0!</v>
      </c>
      <c r="T136" s="16">
        <f>ROUND(IF(C136&lt;16,$L136*'Hintergrund Berechnung'!$O$941,$L136*'Hintergrund Berechnung'!$O$942),0)</f>
        <v>0</v>
      </c>
      <c r="U136" s="16">
        <f>ROUND(IF(C136&lt;16,IF(M136&gt;0,(25-$M136)*'Hintergrund Berechnung'!$J$941,0),IF(M136&gt;0,(25-$M136)*'Hintergrund Berechnung'!$J$942,0)),0)</f>
        <v>0</v>
      </c>
      <c r="V136" s="18" t="e">
        <f t="shared" si="8"/>
        <v>#DIV/0!</v>
      </c>
    </row>
    <row r="137" spans="15:22" x14ac:dyDescent="0.5">
      <c r="O137" s="16">
        <f t="shared" si="6"/>
        <v>0</v>
      </c>
      <c r="P137" s="16" t="e">
        <f>IF($C137&lt;16,MAX($E137:$G137)/($D137^0.70558407859294)*'Hintergrund Berechnung'!$I$941,MAX($E137:$G137)/($D137^0.70558407859294)*'Hintergrund Berechnung'!$I$942)</f>
        <v>#DIV/0!</v>
      </c>
      <c r="Q137" s="16" t="e">
        <f>IF($C137&lt;16,MAX($H137:$J137)/($D137^0.70558407859294)*'Hintergrund Berechnung'!$I$941,MAX($H137:$J137)/($D137^0.70558407859294)*'Hintergrund Berechnung'!$I$942)</f>
        <v>#DIV/0!</v>
      </c>
      <c r="R137" s="16" t="e">
        <f t="shared" si="7"/>
        <v>#DIV/0!</v>
      </c>
      <c r="S137" s="16" t="e">
        <f>ROUND(IF(C137&lt;16,$K137/($D137^0.450818786555515)*'Hintergrund Berechnung'!$N$941,$K137/($D137^0.450818786555515)*'Hintergrund Berechnung'!$N$942),0)</f>
        <v>#DIV/0!</v>
      </c>
      <c r="T137" s="16">
        <f>ROUND(IF(C137&lt;16,$L137*'Hintergrund Berechnung'!$O$941,$L137*'Hintergrund Berechnung'!$O$942),0)</f>
        <v>0</v>
      </c>
      <c r="U137" s="16">
        <f>ROUND(IF(C137&lt;16,IF(M137&gt;0,(25-$M137)*'Hintergrund Berechnung'!$J$941,0),IF(M137&gt;0,(25-$M137)*'Hintergrund Berechnung'!$J$942,0)),0)</f>
        <v>0</v>
      </c>
      <c r="V137" s="18" t="e">
        <f t="shared" si="8"/>
        <v>#DIV/0!</v>
      </c>
    </row>
    <row r="138" spans="15:22" x14ac:dyDescent="0.5">
      <c r="O138" s="16">
        <f t="shared" si="6"/>
        <v>0</v>
      </c>
      <c r="P138" s="16" t="e">
        <f>IF($C138&lt;16,MAX($E138:$G138)/($D138^0.70558407859294)*'Hintergrund Berechnung'!$I$941,MAX($E138:$G138)/($D138^0.70558407859294)*'Hintergrund Berechnung'!$I$942)</f>
        <v>#DIV/0!</v>
      </c>
      <c r="Q138" s="16" t="e">
        <f>IF($C138&lt;16,MAX($H138:$J138)/($D138^0.70558407859294)*'Hintergrund Berechnung'!$I$941,MAX($H138:$J138)/($D138^0.70558407859294)*'Hintergrund Berechnung'!$I$942)</f>
        <v>#DIV/0!</v>
      </c>
      <c r="R138" s="16" t="e">
        <f t="shared" si="7"/>
        <v>#DIV/0!</v>
      </c>
      <c r="S138" s="16" t="e">
        <f>ROUND(IF(C138&lt;16,$K138/($D138^0.450818786555515)*'Hintergrund Berechnung'!$N$941,$K138/($D138^0.450818786555515)*'Hintergrund Berechnung'!$N$942),0)</f>
        <v>#DIV/0!</v>
      </c>
      <c r="T138" s="16">
        <f>ROUND(IF(C138&lt;16,$L138*'Hintergrund Berechnung'!$O$941,$L138*'Hintergrund Berechnung'!$O$942),0)</f>
        <v>0</v>
      </c>
      <c r="U138" s="16">
        <f>ROUND(IF(C138&lt;16,IF(M138&gt;0,(25-$M138)*'Hintergrund Berechnung'!$J$941,0),IF(M138&gt;0,(25-$M138)*'Hintergrund Berechnung'!$J$942,0)),0)</f>
        <v>0</v>
      </c>
      <c r="V138" s="18" t="e">
        <f t="shared" si="8"/>
        <v>#DIV/0!</v>
      </c>
    </row>
    <row r="139" spans="15:22" x14ac:dyDescent="0.5">
      <c r="O139" s="16">
        <f t="shared" si="6"/>
        <v>0</v>
      </c>
      <c r="P139" s="16" t="e">
        <f>IF($C139&lt;16,MAX($E139:$G139)/($D139^0.70558407859294)*'Hintergrund Berechnung'!$I$941,MAX($E139:$G139)/($D139^0.70558407859294)*'Hintergrund Berechnung'!$I$942)</f>
        <v>#DIV/0!</v>
      </c>
      <c r="Q139" s="16" t="e">
        <f>IF($C139&lt;16,MAX($H139:$J139)/($D139^0.70558407859294)*'Hintergrund Berechnung'!$I$941,MAX($H139:$J139)/($D139^0.70558407859294)*'Hintergrund Berechnung'!$I$942)</f>
        <v>#DIV/0!</v>
      </c>
      <c r="R139" s="16" t="e">
        <f t="shared" si="7"/>
        <v>#DIV/0!</v>
      </c>
      <c r="S139" s="16" t="e">
        <f>ROUND(IF(C139&lt;16,$K139/($D139^0.450818786555515)*'Hintergrund Berechnung'!$N$941,$K139/($D139^0.450818786555515)*'Hintergrund Berechnung'!$N$942),0)</f>
        <v>#DIV/0!</v>
      </c>
      <c r="T139" s="16">
        <f>ROUND(IF(C139&lt;16,$L139*'Hintergrund Berechnung'!$O$941,$L139*'Hintergrund Berechnung'!$O$942),0)</f>
        <v>0</v>
      </c>
      <c r="U139" s="16">
        <f>ROUND(IF(C139&lt;16,IF(M139&gt;0,(25-$M139)*'Hintergrund Berechnung'!$J$941,0),IF(M139&gt;0,(25-$M139)*'Hintergrund Berechnung'!$J$942,0)),0)</f>
        <v>0</v>
      </c>
      <c r="V139" s="18" t="e">
        <f t="shared" si="8"/>
        <v>#DIV/0!</v>
      </c>
    </row>
    <row r="140" spans="15:22" x14ac:dyDescent="0.5">
      <c r="O140" s="16">
        <f t="shared" si="6"/>
        <v>0</v>
      </c>
      <c r="P140" s="16" t="e">
        <f>IF($C140&lt;16,MAX($E140:$G140)/($D140^0.70558407859294)*'Hintergrund Berechnung'!$I$941,MAX($E140:$G140)/($D140^0.70558407859294)*'Hintergrund Berechnung'!$I$942)</f>
        <v>#DIV/0!</v>
      </c>
      <c r="Q140" s="16" t="e">
        <f>IF($C140&lt;16,MAX($H140:$J140)/($D140^0.70558407859294)*'Hintergrund Berechnung'!$I$941,MAX($H140:$J140)/($D140^0.70558407859294)*'Hintergrund Berechnung'!$I$942)</f>
        <v>#DIV/0!</v>
      </c>
      <c r="R140" s="16" t="e">
        <f t="shared" si="7"/>
        <v>#DIV/0!</v>
      </c>
      <c r="S140" s="16" t="e">
        <f>ROUND(IF(C140&lt;16,$K140/($D140^0.450818786555515)*'Hintergrund Berechnung'!$N$941,$K140/($D140^0.450818786555515)*'Hintergrund Berechnung'!$N$942),0)</f>
        <v>#DIV/0!</v>
      </c>
      <c r="T140" s="16">
        <f>ROUND(IF(C140&lt;16,$L140*'Hintergrund Berechnung'!$O$941,$L140*'Hintergrund Berechnung'!$O$942),0)</f>
        <v>0</v>
      </c>
      <c r="U140" s="16">
        <f>ROUND(IF(C140&lt;16,IF(M140&gt;0,(25-$M140)*'Hintergrund Berechnung'!$J$941,0),IF(M140&gt;0,(25-$M140)*'Hintergrund Berechnung'!$J$942,0)),0)</f>
        <v>0</v>
      </c>
      <c r="V140" s="18" t="e">
        <f t="shared" si="8"/>
        <v>#DIV/0!</v>
      </c>
    </row>
    <row r="141" spans="15:22" x14ac:dyDescent="0.5">
      <c r="O141" s="16">
        <f t="shared" si="6"/>
        <v>0</v>
      </c>
      <c r="P141" s="16" t="e">
        <f>IF($C141&lt;16,MAX($E141:$G141)/($D141^0.70558407859294)*'Hintergrund Berechnung'!$I$941,MAX($E141:$G141)/($D141^0.70558407859294)*'Hintergrund Berechnung'!$I$942)</f>
        <v>#DIV/0!</v>
      </c>
      <c r="Q141" s="16" t="e">
        <f>IF($C141&lt;16,MAX($H141:$J141)/($D141^0.70558407859294)*'Hintergrund Berechnung'!$I$941,MAX($H141:$J141)/($D141^0.70558407859294)*'Hintergrund Berechnung'!$I$942)</f>
        <v>#DIV/0!</v>
      </c>
      <c r="R141" s="16" t="e">
        <f t="shared" si="7"/>
        <v>#DIV/0!</v>
      </c>
      <c r="S141" s="16" t="e">
        <f>ROUND(IF(C141&lt;16,$K141/($D141^0.450818786555515)*'Hintergrund Berechnung'!$N$941,$K141/($D141^0.450818786555515)*'Hintergrund Berechnung'!$N$942),0)</f>
        <v>#DIV/0!</v>
      </c>
      <c r="T141" s="16">
        <f>ROUND(IF(C141&lt;16,$L141*'Hintergrund Berechnung'!$O$941,$L141*'Hintergrund Berechnung'!$O$942),0)</f>
        <v>0</v>
      </c>
      <c r="U141" s="16">
        <f>ROUND(IF(C141&lt;16,IF(M141&gt;0,(25-$M141)*'Hintergrund Berechnung'!$J$941,0),IF(M141&gt;0,(25-$M141)*'Hintergrund Berechnung'!$J$942,0)),0)</f>
        <v>0</v>
      </c>
      <c r="V141" s="18" t="e">
        <f t="shared" si="8"/>
        <v>#DIV/0!</v>
      </c>
    </row>
    <row r="142" spans="15:22" x14ac:dyDescent="0.5">
      <c r="O142" s="16">
        <f t="shared" si="6"/>
        <v>0</v>
      </c>
      <c r="P142" s="16" t="e">
        <f>IF($C142&lt;16,MAX($E142:$G142)/($D142^0.70558407859294)*'Hintergrund Berechnung'!$I$941,MAX($E142:$G142)/($D142^0.70558407859294)*'Hintergrund Berechnung'!$I$942)</f>
        <v>#DIV/0!</v>
      </c>
      <c r="Q142" s="16" t="e">
        <f>IF($C142&lt;16,MAX($H142:$J142)/($D142^0.70558407859294)*'Hintergrund Berechnung'!$I$941,MAX($H142:$J142)/($D142^0.70558407859294)*'Hintergrund Berechnung'!$I$942)</f>
        <v>#DIV/0!</v>
      </c>
      <c r="R142" s="16" t="e">
        <f t="shared" si="7"/>
        <v>#DIV/0!</v>
      </c>
      <c r="S142" s="16" t="e">
        <f>ROUND(IF(C142&lt;16,$K142/($D142^0.450818786555515)*'Hintergrund Berechnung'!$N$941,$K142/($D142^0.450818786555515)*'Hintergrund Berechnung'!$N$942),0)</f>
        <v>#DIV/0!</v>
      </c>
      <c r="T142" s="16">
        <f>ROUND(IF(C142&lt;16,$L142*'Hintergrund Berechnung'!$O$941,$L142*'Hintergrund Berechnung'!$O$942),0)</f>
        <v>0</v>
      </c>
      <c r="U142" s="16">
        <f>ROUND(IF(C142&lt;16,IF(M142&gt;0,(25-$M142)*'Hintergrund Berechnung'!$J$941,0),IF(M142&gt;0,(25-$M142)*'Hintergrund Berechnung'!$J$942,0)),0)</f>
        <v>0</v>
      </c>
      <c r="V142" s="18" t="e">
        <f t="shared" si="8"/>
        <v>#DIV/0!</v>
      </c>
    </row>
    <row r="143" spans="15:22" x14ac:dyDescent="0.5">
      <c r="O143" s="16">
        <f t="shared" si="6"/>
        <v>0</v>
      </c>
      <c r="P143" s="16" t="e">
        <f>IF($C143&lt;16,MAX($E143:$G143)/($D143^0.70558407859294)*'Hintergrund Berechnung'!$I$941,MAX($E143:$G143)/($D143^0.70558407859294)*'Hintergrund Berechnung'!$I$942)</f>
        <v>#DIV/0!</v>
      </c>
      <c r="Q143" s="16" t="e">
        <f>IF($C143&lt;16,MAX($H143:$J143)/($D143^0.70558407859294)*'Hintergrund Berechnung'!$I$941,MAX($H143:$J143)/($D143^0.70558407859294)*'Hintergrund Berechnung'!$I$942)</f>
        <v>#DIV/0!</v>
      </c>
      <c r="R143" s="16" t="e">
        <f t="shared" si="7"/>
        <v>#DIV/0!</v>
      </c>
      <c r="S143" s="16" t="e">
        <f>ROUND(IF(C143&lt;16,$K143/($D143^0.450818786555515)*'Hintergrund Berechnung'!$N$941,$K143/($D143^0.450818786555515)*'Hintergrund Berechnung'!$N$942),0)</f>
        <v>#DIV/0!</v>
      </c>
      <c r="T143" s="16">
        <f>ROUND(IF(C143&lt;16,$L143*'Hintergrund Berechnung'!$O$941,$L143*'Hintergrund Berechnung'!$O$942),0)</f>
        <v>0</v>
      </c>
      <c r="U143" s="16">
        <f>ROUND(IF(C143&lt;16,IF(M143&gt;0,(25-$M143)*'Hintergrund Berechnung'!$J$941,0),IF(M143&gt;0,(25-$M143)*'Hintergrund Berechnung'!$J$942,0)),0)</f>
        <v>0</v>
      </c>
      <c r="V143" s="18" t="e">
        <f t="shared" si="8"/>
        <v>#DIV/0!</v>
      </c>
    </row>
    <row r="144" spans="15:22" x14ac:dyDescent="0.5">
      <c r="O144" s="16">
        <f t="shared" si="6"/>
        <v>0</v>
      </c>
      <c r="P144" s="16" t="e">
        <f>IF($C144&lt;16,MAX($E144:$G144)/($D144^0.70558407859294)*'Hintergrund Berechnung'!$I$941,MAX($E144:$G144)/($D144^0.70558407859294)*'Hintergrund Berechnung'!$I$942)</f>
        <v>#DIV/0!</v>
      </c>
      <c r="Q144" s="16" t="e">
        <f>IF($C144&lt;16,MAX($H144:$J144)/($D144^0.70558407859294)*'Hintergrund Berechnung'!$I$941,MAX($H144:$J144)/($D144^0.70558407859294)*'Hintergrund Berechnung'!$I$942)</f>
        <v>#DIV/0!</v>
      </c>
      <c r="R144" s="16" t="e">
        <f t="shared" si="7"/>
        <v>#DIV/0!</v>
      </c>
      <c r="S144" s="16" t="e">
        <f>ROUND(IF(C144&lt;16,$K144/($D144^0.450818786555515)*'Hintergrund Berechnung'!$N$941,$K144/($D144^0.450818786555515)*'Hintergrund Berechnung'!$N$942),0)</f>
        <v>#DIV/0!</v>
      </c>
      <c r="T144" s="16">
        <f>ROUND(IF(C144&lt;16,$L144*'Hintergrund Berechnung'!$O$941,$L144*'Hintergrund Berechnung'!$O$942),0)</f>
        <v>0</v>
      </c>
      <c r="U144" s="16">
        <f>ROUND(IF(C144&lt;16,IF(M144&gt;0,(25-$M144)*'Hintergrund Berechnung'!$J$941,0),IF(M144&gt;0,(25-$M144)*'Hintergrund Berechnung'!$J$942,0)),0)</f>
        <v>0</v>
      </c>
      <c r="V144" s="18" t="e">
        <f t="shared" si="8"/>
        <v>#DIV/0!</v>
      </c>
    </row>
    <row r="145" spans="15:22" x14ac:dyDescent="0.5">
      <c r="O145" s="16">
        <f t="shared" si="6"/>
        <v>0</v>
      </c>
      <c r="P145" s="16" t="e">
        <f>IF($C145&lt;16,MAX($E145:$G145)/($D145^0.70558407859294)*'Hintergrund Berechnung'!$I$941,MAX($E145:$G145)/($D145^0.70558407859294)*'Hintergrund Berechnung'!$I$942)</f>
        <v>#DIV/0!</v>
      </c>
      <c r="Q145" s="16" t="e">
        <f>IF($C145&lt;16,MAX($H145:$J145)/($D145^0.70558407859294)*'Hintergrund Berechnung'!$I$941,MAX($H145:$J145)/($D145^0.70558407859294)*'Hintergrund Berechnung'!$I$942)</f>
        <v>#DIV/0!</v>
      </c>
      <c r="R145" s="16" t="e">
        <f t="shared" si="7"/>
        <v>#DIV/0!</v>
      </c>
      <c r="S145" s="16" t="e">
        <f>ROUND(IF(C145&lt;16,$K145/($D145^0.450818786555515)*'Hintergrund Berechnung'!$N$941,$K145/($D145^0.450818786555515)*'Hintergrund Berechnung'!$N$942),0)</f>
        <v>#DIV/0!</v>
      </c>
      <c r="T145" s="16">
        <f>ROUND(IF(C145&lt;16,$L145*'Hintergrund Berechnung'!$O$941,$L145*'Hintergrund Berechnung'!$O$942),0)</f>
        <v>0</v>
      </c>
      <c r="U145" s="16">
        <f>ROUND(IF(C145&lt;16,IF(M145&gt;0,(25-$M145)*'Hintergrund Berechnung'!$J$941,0),IF(M145&gt;0,(25-$M145)*'Hintergrund Berechnung'!$J$942,0)),0)</f>
        <v>0</v>
      </c>
      <c r="V145" s="18" t="e">
        <f t="shared" si="8"/>
        <v>#DIV/0!</v>
      </c>
    </row>
    <row r="146" spans="15:22" x14ac:dyDescent="0.5">
      <c r="O146" s="16">
        <f t="shared" si="6"/>
        <v>0</v>
      </c>
      <c r="P146" s="16" t="e">
        <f>IF($C146&lt;16,MAX($E146:$G146)/($D146^0.70558407859294)*'Hintergrund Berechnung'!$I$941,MAX($E146:$G146)/($D146^0.70558407859294)*'Hintergrund Berechnung'!$I$942)</f>
        <v>#DIV/0!</v>
      </c>
      <c r="Q146" s="16" t="e">
        <f>IF($C146&lt;16,MAX($H146:$J146)/($D146^0.70558407859294)*'Hintergrund Berechnung'!$I$941,MAX($H146:$J146)/($D146^0.70558407859294)*'Hintergrund Berechnung'!$I$942)</f>
        <v>#DIV/0!</v>
      </c>
      <c r="R146" s="16" t="e">
        <f t="shared" si="7"/>
        <v>#DIV/0!</v>
      </c>
      <c r="S146" s="16" t="e">
        <f>ROUND(IF(C146&lt;16,$K146/($D146^0.450818786555515)*'Hintergrund Berechnung'!$N$941,$K146/($D146^0.450818786555515)*'Hintergrund Berechnung'!$N$942),0)</f>
        <v>#DIV/0!</v>
      </c>
      <c r="T146" s="16">
        <f>ROUND(IF(C146&lt;16,$L146*'Hintergrund Berechnung'!$O$941,$L146*'Hintergrund Berechnung'!$O$942),0)</f>
        <v>0</v>
      </c>
      <c r="U146" s="16">
        <f>ROUND(IF(C146&lt;16,IF(M146&gt;0,(25-$M146)*'Hintergrund Berechnung'!$J$941,0),IF(M146&gt;0,(25-$M146)*'Hintergrund Berechnung'!$J$942,0)),0)</f>
        <v>0</v>
      </c>
      <c r="V146" s="18" t="e">
        <f t="shared" si="8"/>
        <v>#DIV/0!</v>
      </c>
    </row>
    <row r="147" spans="15:22" x14ac:dyDescent="0.5">
      <c r="O147" s="16">
        <f t="shared" si="6"/>
        <v>0</v>
      </c>
      <c r="P147" s="16" t="e">
        <f>IF($C147&lt;16,MAX($E147:$G147)/($D147^0.70558407859294)*'Hintergrund Berechnung'!$I$941,MAX($E147:$G147)/($D147^0.70558407859294)*'Hintergrund Berechnung'!$I$942)</f>
        <v>#DIV/0!</v>
      </c>
      <c r="Q147" s="16" t="e">
        <f>IF($C147&lt;16,MAX($H147:$J147)/($D147^0.70558407859294)*'Hintergrund Berechnung'!$I$941,MAX($H147:$J147)/($D147^0.70558407859294)*'Hintergrund Berechnung'!$I$942)</f>
        <v>#DIV/0!</v>
      </c>
      <c r="R147" s="16" t="e">
        <f t="shared" si="7"/>
        <v>#DIV/0!</v>
      </c>
      <c r="S147" s="16" t="e">
        <f>ROUND(IF(C147&lt;16,$K147/($D147^0.450818786555515)*'Hintergrund Berechnung'!$N$941,$K147/($D147^0.450818786555515)*'Hintergrund Berechnung'!$N$942),0)</f>
        <v>#DIV/0!</v>
      </c>
      <c r="T147" s="16">
        <f>ROUND(IF(C147&lt;16,$L147*'Hintergrund Berechnung'!$O$941,$L147*'Hintergrund Berechnung'!$O$942),0)</f>
        <v>0</v>
      </c>
      <c r="U147" s="16">
        <f>ROUND(IF(C147&lt;16,IF(M147&gt;0,(25-$M147)*'Hintergrund Berechnung'!$J$941,0),IF(M147&gt;0,(25-$M147)*'Hintergrund Berechnung'!$J$942,0)),0)</f>
        <v>0</v>
      </c>
      <c r="V147" s="18" t="e">
        <f t="shared" si="8"/>
        <v>#DIV/0!</v>
      </c>
    </row>
    <row r="148" spans="15:22" x14ac:dyDescent="0.5">
      <c r="O148" s="16">
        <f t="shared" si="6"/>
        <v>0</v>
      </c>
      <c r="P148" s="16" t="e">
        <f>IF($C148&lt;16,MAX($E148:$G148)/($D148^0.70558407859294)*'Hintergrund Berechnung'!$I$941,MAX($E148:$G148)/($D148^0.70558407859294)*'Hintergrund Berechnung'!$I$942)</f>
        <v>#DIV/0!</v>
      </c>
      <c r="Q148" s="16" t="e">
        <f>IF($C148&lt;16,MAX($H148:$J148)/($D148^0.70558407859294)*'Hintergrund Berechnung'!$I$941,MAX($H148:$J148)/($D148^0.70558407859294)*'Hintergrund Berechnung'!$I$942)</f>
        <v>#DIV/0!</v>
      </c>
      <c r="R148" s="16" t="e">
        <f t="shared" si="7"/>
        <v>#DIV/0!</v>
      </c>
      <c r="S148" s="16" t="e">
        <f>ROUND(IF(C148&lt;16,$K148/($D148^0.450818786555515)*'Hintergrund Berechnung'!$N$941,$K148/($D148^0.450818786555515)*'Hintergrund Berechnung'!$N$942),0)</f>
        <v>#DIV/0!</v>
      </c>
      <c r="T148" s="16">
        <f>ROUND(IF(C148&lt;16,$L148*'Hintergrund Berechnung'!$O$941,$L148*'Hintergrund Berechnung'!$O$942),0)</f>
        <v>0</v>
      </c>
      <c r="U148" s="16">
        <f>ROUND(IF(C148&lt;16,IF(M148&gt;0,(25-$M148)*'Hintergrund Berechnung'!$J$941,0),IF(M148&gt;0,(25-$M148)*'Hintergrund Berechnung'!$J$942,0)),0)</f>
        <v>0</v>
      </c>
      <c r="V148" s="18" t="e">
        <f t="shared" si="8"/>
        <v>#DIV/0!</v>
      </c>
    </row>
    <row r="149" spans="15:22" x14ac:dyDescent="0.5">
      <c r="O149" s="16">
        <f t="shared" si="6"/>
        <v>0</v>
      </c>
      <c r="P149" s="16" t="e">
        <f>IF($C149&lt;16,MAX($E149:$G149)/($D149^0.70558407859294)*'Hintergrund Berechnung'!$I$941,MAX($E149:$G149)/($D149^0.70558407859294)*'Hintergrund Berechnung'!$I$942)</f>
        <v>#DIV/0!</v>
      </c>
      <c r="Q149" s="16" t="e">
        <f>IF($C149&lt;16,MAX($H149:$J149)/($D149^0.70558407859294)*'Hintergrund Berechnung'!$I$941,MAX($H149:$J149)/($D149^0.70558407859294)*'Hintergrund Berechnung'!$I$942)</f>
        <v>#DIV/0!</v>
      </c>
      <c r="R149" s="16" t="e">
        <f t="shared" si="7"/>
        <v>#DIV/0!</v>
      </c>
      <c r="S149" s="16" t="e">
        <f>ROUND(IF(C149&lt;16,$K149/($D149^0.450818786555515)*'Hintergrund Berechnung'!$N$941,$K149/($D149^0.450818786555515)*'Hintergrund Berechnung'!$N$942),0)</f>
        <v>#DIV/0!</v>
      </c>
      <c r="T149" s="16">
        <f>ROUND(IF(C149&lt;16,$L149*'Hintergrund Berechnung'!$O$941,$L149*'Hintergrund Berechnung'!$O$942),0)</f>
        <v>0</v>
      </c>
      <c r="U149" s="16">
        <f>ROUND(IF(C149&lt;16,IF(M149&gt;0,(25-$M149)*'Hintergrund Berechnung'!$J$941,0),IF(M149&gt;0,(25-$M149)*'Hintergrund Berechnung'!$J$942,0)),0)</f>
        <v>0</v>
      </c>
      <c r="V149" s="18" t="e">
        <f t="shared" si="8"/>
        <v>#DIV/0!</v>
      </c>
    </row>
    <row r="150" spans="15:22" x14ac:dyDescent="0.5">
      <c r="O150" s="16">
        <f t="shared" si="6"/>
        <v>0</v>
      </c>
      <c r="P150" s="16" t="e">
        <f>IF($C150&lt;16,MAX($E150:$G150)/($D150^0.70558407859294)*'Hintergrund Berechnung'!$I$941,MAX($E150:$G150)/($D150^0.70558407859294)*'Hintergrund Berechnung'!$I$942)</f>
        <v>#DIV/0!</v>
      </c>
      <c r="Q150" s="16" t="e">
        <f>IF($C150&lt;16,MAX($H150:$J150)/($D150^0.70558407859294)*'Hintergrund Berechnung'!$I$941,MAX($H150:$J150)/($D150^0.70558407859294)*'Hintergrund Berechnung'!$I$942)</f>
        <v>#DIV/0!</v>
      </c>
      <c r="R150" s="16" t="e">
        <f t="shared" si="7"/>
        <v>#DIV/0!</v>
      </c>
      <c r="S150" s="16" t="e">
        <f>ROUND(IF(C150&lt;16,$K150/($D150^0.450818786555515)*'Hintergrund Berechnung'!$N$941,$K150/($D150^0.450818786555515)*'Hintergrund Berechnung'!$N$942),0)</f>
        <v>#DIV/0!</v>
      </c>
      <c r="T150" s="16">
        <f>ROUND(IF(C150&lt;16,$L150*'Hintergrund Berechnung'!$O$941,$L150*'Hintergrund Berechnung'!$O$942),0)</f>
        <v>0</v>
      </c>
      <c r="U150" s="16">
        <f>ROUND(IF(C150&lt;16,IF(M150&gt;0,(25-$M150)*'Hintergrund Berechnung'!$J$941,0),IF(M150&gt;0,(25-$M150)*'Hintergrund Berechnung'!$J$942,0)),0)</f>
        <v>0</v>
      </c>
      <c r="V150" s="18" t="e">
        <f t="shared" si="8"/>
        <v>#DIV/0!</v>
      </c>
    </row>
    <row r="151" spans="15:22" x14ac:dyDescent="0.5">
      <c r="O151" s="16">
        <f t="shared" si="6"/>
        <v>0</v>
      </c>
      <c r="P151" s="16" t="e">
        <f>IF($C151&lt;16,MAX($E151:$G151)/($D151^0.70558407859294)*'Hintergrund Berechnung'!$I$941,MAX($E151:$G151)/($D151^0.70558407859294)*'Hintergrund Berechnung'!$I$942)</f>
        <v>#DIV/0!</v>
      </c>
      <c r="Q151" s="16" t="e">
        <f>IF($C151&lt;16,MAX($H151:$J151)/($D151^0.70558407859294)*'Hintergrund Berechnung'!$I$941,MAX($H151:$J151)/($D151^0.70558407859294)*'Hintergrund Berechnung'!$I$942)</f>
        <v>#DIV/0!</v>
      </c>
      <c r="R151" s="16" t="e">
        <f t="shared" si="7"/>
        <v>#DIV/0!</v>
      </c>
      <c r="S151" s="16" t="e">
        <f>ROUND(IF(C151&lt;16,$K151/($D151^0.450818786555515)*'Hintergrund Berechnung'!$N$941,$K151/($D151^0.450818786555515)*'Hintergrund Berechnung'!$N$942),0)</f>
        <v>#DIV/0!</v>
      </c>
      <c r="T151" s="16">
        <f>ROUND(IF(C151&lt;16,$L151*'Hintergrund Berechnung'!$O$941,$L151*'Hintergrund Berechnung'!$O$942),0)</f>
        <v>0</v>
      </c>
      <c r="U151" s="16">
        <f>ROUND(IF(C151&lt;16,IF(M151&gt;0,(25-$M151)*'Hintergrund Berechnung'!$J$941,0),IF(M151&gt;0,(25-$M151)*'Hintergrund Berechnung'!$J$942,0)),0)</f>
        <v>0</v>
      </c>
      <c r="V151" s="18" t="e">
        <f t="shared" si="8"/>
        <v>#DIV/0!</v>
      </c>
    </row>
    <row r="152" spans="15:22" x14ac:dyDescent="0.5">
      <c r="O152" s="16">
        <f t="shared" si="6"/>
        <v>0</v>
      </c>
      <c r="P152" s="16" t="e">
        <f>IF($C152&lt;16,MAX($E152:$G152)/($D152^0.70558407859294)*'Hintergrund Berechnung'!$I$941,MAX($E152:$G152)/($D152^0.70558407859294)*'Hintergrund Berechnung'!$I$942)</f>
        <v>#DIV/0!</v>
      </c>
      <c r="Q152" s="16" t="e">
        <f>IF($C152&lt;16,MAX($H152:$J152)/($D152^0.70558407859294)*'Hintergrund Berechnung'!$I$941,MAX($H152:$J152)/($D152^0.70558407859294)*'Hintergrund Berechnung'!$I$942)</f>
        <v>#DIV/0!</v>
      </c>
      <c r="R152" s="16" t="e">
        <f t="shared" si="7"/>
        <v>#DIV/0!</v>
      </c>
      <c r="S152" s="16" t="e">
        <f>ROUND(IF(C152&lt;16,$K152/($D152^0.450818786555515)*'Hintergrund Berechnung'!$N$941,$K152/($D152^0.450818786555515)*'Hintergrund Berechnung'!$N$942),0)</f>
        <v>#DIV/0!</v>
      </c>
      <c r="T152" s="16">
        <f>ROUND(IF(C152&lt;16,$L152*'Hintergrund Berechnung'!$O$941,$L152*'Hintergrund Berechnung'!$O$942),0)</f>
        <v>0</v>
      </c>
      <c r="U152" s="16">
        <f>ROUND(IF(C152&lt;16,IF(M152&gt;0,(25-$M152)*'Hintergrund Berechnung'!$J$941,0),IF(M152&gt;0,(25-$M152)*'Hintergrund Berechnung'!$J$942,0)),0)</f>
        <v>0</v>
      </c>
      <c r="V152" s="18" t="e">
        <f t="shared" si="8"/>
        <v>#DIV/0!</v>
      </c>
    </row>
    <row r="153" spans="15:22" x14ac:dyDescent="0.5">
      <c r="O153" s="16">
        <f t="shared" si="6"/>
        <v>0</v>
      </c>
      <c r="P153" s="16" t="e">
        <f>IF($C153&lt;16,MAX($E153:$G153)/($D153^0.70558407859294)*'Hintergrund Berechnung'!$I$941,MAX($E153:$G153)/($D153^0.70558407859294)*'Hintergrund Berechnung'!$I$942)</f>
        <v>#DIV/0!</v>
      </c>
      <c r="Q153" s="16" t="e">
        <f>IF($C153&lt;16,MAX($H153:$J153)/($D153^0.70558407859294)*'Hintergrund Berechnung'!$I$941,MAX($H153:$J153)/($D153^0.70558407859294)*'Hintergrund Berechnung'!$I$942)</f>
        <v>#DIV/0!</v>
      </c>
      <c r="R153" s="16" t="e">
        <f t="shared" si="7"/>
        <v>#DIV/0!</v>
      </c>
      <c r="S153" s="16" t="e">
        <f>ROUND(IF(C153&lt;16,$K153/($D153^0.450818786555515)*'Hintergrund Berechnung'!$N$941,$K153/($D153^0.450818786555515)*'Hintergrund Berechnung'!$N$942),0)</f>
        <v>#DIV/0!</v>
      </c>
      <c r="T153" s="16">
        <f>ROUND(IF(C153&lt;16,$L153*'Hintergrund Berechnung'!$O$941,$L153*'Hintergrund Berechnung'!$O$942),0)</f>
        <v>0</v>
      </c>
      <c r="U153" s="16">
        <f>ROUND(IF(C153&lt;16,IF(M153&gt;0,(25-$M153)*'Hintergrund Berechnung'!$J$941,0),IF(M153&gt;0,(25-$M153)*'Hintergrund Berechnung'!$J$942,0)),0)</f>
        <v>0</v>
      </c>
      <c r="V153" s="18" t="e">
        <f t="shared" si="8"/>
        <v>#DIV/0!</v>
      </c>
    </row>
    <row r="154" spans="15:22" x14ac:dyDescent="0.5">
      <c r="O154" s="16">
        <f t="shared" si="6"/>
        <v>0</v>
      </c>
      <c r="P154" s="16" t="e">
        <f>IF($C154&lt;16,MAX($E154:$G154)/($D154^0.70558407859294)*'Hintergrund Berechnung'!$I$941,MAX($E154:$G154)/($D154^0.70558407859294)*'Hintergrund Berechnung'!$I$942)</f>
        <v>#DIV/0!</v>
      </c>
      <c r="Q154" s="16" t="e">
        <f>IF($C154&lt;16,MAX($H154:$J154)/($D154^0.70558407859294)*'Hintergrund Berechnung'!$I$941,MAX($H154:$J154)/($D154^0.70558407859294)*'Hintergrund Berechnung'!$I$942)</f>
        <v>#DIV/0!</v>
      </c>
      <c r="R154" s="16" t="e">
        <f t="shared" si="7"/>
        <v>#DIV/0!</v>
      </c>
      <c r="S154" s="16" t="e">
        <f>ROUND(IF(C154&lt;16,$K154/($D154^0.450818786555515)*'Hintergrund Berechnung'!$N$941,$K154/($D154^0.450818786555515)*'Hintergrund Berechnung'!$N$942),0)</f>
        <v>#DIV/0!</v>
      </c>
      <c r="T154" s="16">
        <f>ROUND(IF(C154&lt;16,$L154*'Hintergrund Berechnung'!$O$941,$L154*'Hintergrund Berechnung'!$O$942),0)</f>
        <v>0</v>
      </c>
      <c r="U154" s="16">
        <f>ROUND(IF(C154&lt;16,IF(M154&gt;0,(25-$M154)*'Hintergrund Berechnung'!$J$941,0),IF(M154&gt;0,(25-$M154)*'Hintergrund Berechnung'!$J$942,0)),0)</f>
        <v>0</v>
      </c>
      <c r="V154" s="18" t="e">
        <f t="shared" si="8"/>
        <v>#DIV/0!</v>
      </c>
    </row>
    <row r="155" spans="15:22" x14ac:dyDescent="0.5">
      <c r="O155" s="16">
        <f t="shared" si="6"/>
        <v>0</v>
      </c>
      <c r="P155" s="16" t="e">
        <f>IF($C155&lt;16,MAX($E155:$G155)/($D155^0.70558407859294)*'Hintergrund Berechnung'!$I$941,MAX($E155:$G155)/($D155^0.70558407859294)*'Hintergrund Berechnung'!$I$942)</f>
        <v>#DIV/0!</v>
      </c>
      <c r="Q155" s="16" t="e">
        <f>IF($C155&lt;16,MAX($H155:$J155)/($D155^0.70558407859294)*'Hintergrund Berechnung'!$I$941,MAX($H155:$J155)/($D155^0.70558407859294)*'Hintergrund Berechnung'!$I$942)</f>
        <v>#DIV/0!</v>
      </c>
      <c r="R155" s="16" t="e">
        <f t="shared" si="7"/>
        <v>#DIV/0!</v>
      </c>
      <c r="S155" s="16" t="e">
        <f>ROUND(IF(C155&lt;16,$K155/($D155^0.450818786555515)*'Hintergrund Berechnung'!$N$941,$K155/($D155^0.450818786555515)*'Hintergrund Berechnung'!$N$942),0)</f>
        <v>#DIV/0!</v>
      </c>
      <c r="T155" s="16">
        <f>ROUND(IF(C155&lt;16,$L155*'Hintergrund Berechnung'!$O$941,$L155*'Hintergrund Berechnung'!$O$942),0)</f>
        <v>0</v>
      </c>
      <c r="U155" s="16">
        <f>ROUND(IF(C155&lt;16,IF(M155&gt;0,(25-$M155)*'Hintergrund Berechnung'!$J$941,0),IF(M155&gt;0,(25-$M155)*'Hintergrund Berechnung'!$J$942,0)),0)</f>
        <v>0</v>
      </c>
      <c r="V155" s="18" t="e">
        <f t="shared" si="8"/>
        <v>#DIV/0!</v>
      </c>
    </row>
    <row r="156" spans="15:22" x14ac:dyDescent="0.5">
      <c r="O156" s="16">
        <f t="shared" si="6"/>
        <v>0</v>
      </c>
      <c r="P156" s="16" t="e">
        <f>IF($C156&lt;16,MAX($E156:$G156)/($D156^0.70558407859294)*'Hintergrund Berechnung'!$I$941,MAX($E156:$G156)/($D156^0.70558407859294)*'Hintergrund Berechnung'!$I$942)</f>
        <v>#DIV/0!</v>
      </c>
      <c r="Q156" s="16" t="e">
        <f>IF($C156&lt;16,MAX($H156:$J156)/($D156^0.70558407859294)*'Hintergrund Berechnung'!$I$941,MAX($H156:$J156)/($D156^0.70558407859294)*'Hintergrund Berechnung'!$I$942)</f>
        <v>#DIV/0!</v>
      </c>
      <c r="R156" s="16" t="e">
        <f t="shared" si="7"/>
        <v>#DIV/0!</v>
      </c>
      <c r="S156" s="16" t="e">
        <f>ROUND(IF(C156&lt;16,$K156/($D156^0.450818786555515)*'Hintergrund Berechnung'!$N$941,$K156/($D156^0.450818786555515)*'Hintergrund Berechnung'!$N$942),0)</f>
        <v>#DIV/0!</v>
      </c>
      <c r="T156" s="16">
        <f>ROUND(IF(C156&lt;16,$L156*'Hintergrund Berechnung'!$O$941,$L156*'Hintergrund Berechnung'!$O$942),0)</f>
        <v>0</v>
      </c>
      <c r="U156" s="16">
        <f>ROUND(IF(C156&lt;16,IF(M156&gt;0,(25-$M156)*'Hintergrund Berechnung'!$J$941,0),IF(M156&gt;0,(25-$M156)*'Hintergrund Berechnung'!$J$942,0)),0)</f>
        <v>0</v>
      </c>
      <c r="V156" s="18" t="e">
        <f t="shared" si="8"/>
        <v>#DIV/0!</v>
      </c>
    </row>
    <row r="157" spans="15:22" x14ac:dyDescent="0.5">
      <c r="O157" s="16">
        <f t="shared" si="6"/>
        <v>0</v>
      </c>
      <c r="P157" s="16" t="e">
        <f>IF($C157&lt;16,MAX($E157:$G157)/($D157^0.70558407859294)*'Hintergrund Berechnung'!$I$941,MAX($E157:$G157)/($D157^0.70558407859294)*'Hintergrund Berechnung'!$I$942)</f>
        <v>#DIV/0!</v>
      </c>
      <c r="Q157" s="16" t="e">
        <f>IF($C157&lt;16,MAX($H157:$J157)/($D157^0.70558407859294)*'Hintergrund Berechnung'!$I$941,MAX($H157:$J157)/($D157^0.70558407859294)*'Hintergrund Berechnung'!$I$942)</f>
        <v>#DIV/0!</v>
      </c>
      <c r="R157" s="16" t="e">
        <f t="shared" si="7"/>
        <v>#DIV/0!</v>
      </c>
      <c r="S157" s="16" t="e">
        <f>ROUND(IF(C157&lt;16,$K157/($D157^0.450818786555515)*'Hintergrund Berechnung'!$N$941,$K157/($D157^0.450818786555515)*'Hintergrund Berechnung'!$N$942),0)</f>
        <v>#DIV/0!</v>
      </c>
      <c r="T157" s="16">
        <f>ROUND(IF(C157&lt;16,$L157*'Hintergrund Berechnung'!$O$941,$L157*'Hintergrund Berechnung'!$O$942),0)</f>
        <v>0</v>
      </c>
      <c r="U157" s="16">
        <f>ROUND(IF(C157&lt;16,IF(M157&gt;0,(25-$M157)*'Hintergrund Berechnung'!$J$941,0),IF(M157&gt;0,(25-$M157)*'Hintergrund Berechnung'!$J$942,0)),0)</f>
        <v>0</v>
      </c>
      <c r="V157" s="18" t="e">
        <f t="shared" si="8"/>
        <v>#DIV/0!</v>
      </c>
    </row>
    <row r="158" spans="15:22" x14ac:dyDescent="0.5">
      <c r="O158" s="16">
        <f t="shared" si="6"/>
        <v>0</v>
      </c>
      <c r="P158" s="16" t="e">
        <f>IF($C158&lt;16,MAX($E158:$G158)/($D158^0.70558407859294)*'Hintergrund Berechnung'!$I$941,MAX($E158:$G158)/($D158^0.70558407859294)*'Hintergrund Berechnung'!$I$942)</f>
        <v>#DIV/0!</v>
      </c>
      <c r="Q158" s="16" t="e">
        <f>IF($C158&lt;16,MAX($H158:$J158)/($D158^0.70558407859294)*'Hintergrund Berechnung'!$I$941,MAX($H158:$J158)/($D158^0.70558407859294)*'Hintergrund Berechnung'!$I$942)</f>
        <v>#DIV/0!</v>
      </c>
      <c r="R158" s="16" t="e">
        <f t="shared" si="7"/>
        <v>#DIV/0!</v>
      </c>
      <c r="S158" s="16" t="e">
        <f>ROUND(IF(C158&lt;16,$K158/($D158^0.450818786555515)*'Hintergrund Berechnung'!$N$941,$K158/($D158^0.450818786555515)*'Hintergrund Berechnung'!$N$942),0)</f>
        <v>#DIV/0!</v>
      </c>
      <c r="T158" s="16">
        <f>ROUND(IF(C158&lt;16,$L158*'Hintergrund Berechnung'!$O$941,$L158*'Hintergrund Berechnung'!$O$942),0)</f>
        <v>0</v>
      </c>
      <c r="U158" s="16">
        <f>ROUND(IF(C158&lt;16,IF(M158&gt;0,(25-$M158)*'Hintergrund Berechnung'!$J$941,0),IF(M158&gt;0,(25-$M158)*'Hintergrund Berechnung'!$J$942,0)),0)</f>
        <v>0</v>
      </c>
      <c r="V158" s="18" t="e">
        <f t="shared" si="8"/>
        <v>#DIV/0!</v>
      </c>
    </row>
    <row r="159" spans="15:22" x14ac:dyDescent="0.5">
      <c r="O159" s="16">
        <f t="shared" si="6"/>
        <v>0</v>
      </c>
      <c r="P159" s="16" t="e">
        <f>IF($C159&lt;16,MAX($E159:$G159)/($D159^0.70558407859294)*'Hintergrund Berechnung'!$I$941,MAX($E159:$G159)/($D159^0.70558407859294)*'Hintergrund Berechnung'!$I$942)</f>
        <v>#DIV/0!</v>
      </c>
      <c r="Q159" s="16" t="e">
        <f>IF($C159&lt;16,MAX($H159:$J159)/($D159^0.70558407859294)*'Hintergrund Berechnung'!$I$941,MAX($H159:$J159)/($D159^0.70558407859294)*'Hintergrund Berechnung'!$I$942)</f>
        <v>#DIV/0!</v>
      </c>
      <c r="R159" s="16" t="e">
        <f t="shared" si="7"/>
        <v>#DIV/0!</v>
      </c>
      <c r="S159" s="16" t="e">
        <f>ROUND(IF(C159&lt;16,$K159/($D159^0.450818786555515)*'Hintergrund Berechnung'!$N$941,$K159/($D159^0.450818786555515)*'Hintergrund Berechnung'!$N$942),0)</f>
        <v>#DIV/0!</v>
      </c>
      <c r="T159" s="16">
        <f>ROUND(IF(C159&lt;16,$L159*'Hintergrund Berechnung'!$O$941,$L159*'Hintergrund Berechnung'!$O$942),0)</f>
        <v>0</v>
      </c>
      <c r="U159" s="16">
        <f>ROUND(IF(C159&lt;16,IF(M159&gt;0,(25-$M159)*'Hintergrund Berechnung'!$J$941,0),IF(M159&gt;0,(25-$M159)*'Hintergrund Berechnung'!$J$942,0)),0)</f>
        <v>0</v>
      </c>
      <c r="V159" s="18" t="e">
        <f t="shared" si="8"/>
        <v>#DIV/0!</v>
      </c>
    </row>
    <row r="160" spans="15:22" x14ac:dyDescent="0.5">
      <c r="O160" s="16">
        <f t="shared" si="6"/>
        <v>0</v>
      </c>
      <c r="P160" s="16" t="e">
        <f>IF($C160&lt;16,MAX($E160:$G160)/($D160^0.70558407859294)*'Hintergrund Berechnung'!$I$941,MAX($E160:$G160)/($D160^0.70558407859294)*'Hintergrund Berechnung'!$I$942)</f>
        <v>#DIV/0!</v>
      </c>
      <c r="Q160" s="16" t="e">
        <f>IF($C160&lt;16,MAX($H160:$J160)/($D160^0.70558407859294)*'Hintergrund Berechnung'!$I$941,MAX($H160:$J160)/($D160^0.70558407859294)*'Hintergrund Berechnung'!$I$942)</f>
        <v>#DIV/0!</v>
      </c>
      <c r="R160" s="16" t="e">
        <f t="shared" si="7"/>
        <v>#DIV/0!</v>
      </c>
      <c r="S160" s="16" t="e">
        <f>ROUND(IF(C160&lt;16,$K160/($D160^0.450818786555515)*'Hintergrund Berechnung'!$N$941,$K160/($D160^0.450818786555515)*'Hintergrund Berechnung'!$N$942),0)</f>
        <v>#DIV/0!</v>
      </c>
      <c r="T160" s="16">
        <f>ROUND(IF(C160&lt;16,$L160*'Hintergrund Berechnung'!$O$941,$L160*'Hintergrund Berechnung'!$O$942),0)</f>
        <v>0</v>
      </c>
      <c r="U160" s="16">
        <f>ROUND(IF(C160&lt;16,IF(M160&gt;0,(25-$M160)*'Hintergrund Berechnung'!$J$941,0),IF(M160&gt;0,(25-$M160)*'Hintergrund Berechnung'!$J$942,0)),0)</f>
        <v>0</v>
      </c>
      <c r="V160" s="18" t="e">
        <f t="shared" si="8"/>
        <v>#DIV/0!</v>
      </c>
    </row>
    <row r="161" spans="15:22" x14ac:dyDescent="0.5">
      <c r="O161" s="16">
        <f t="shared" si="6"/>
        <v>0</v>
      </c>
      <c r="P161" s="16" t="e">
        <f>IF($C161&lt;16,MAX($E161:$G161)/($D161^0.70558407859294)*'Hintergrund Berechnung'!$I$941,MAX($E161:$G161)/($D161^0.70558407859294)*'Hintergrund Berechnung'!$I$942)</f>
        <v>#DIV/0!</v>
      </c>
      <c r="Q161" s="16" t="e">
        <f>IF($C161&lt;16,MAX($H161:$J161)/($D161^0.70558407859294)*'Hintergrund Berechnung'!$I$941,MAX($H161:$J161)/($D161^0.70558407859294)*'Hintergrund Berechnung'!$I$942)</f>
        <v>#DIV/0!</v>
      </c>
      <c r="R161" s="16" t="e">
        <f t="shared" si="7"/>
        <v>#DIV/0!</v>
      </c>
      <c r="S161" s="16" t="e">
        <f>ROUND(IF(C161&lt;16,$K161/($D161^0.450818786555515)*'Hintergrund Berechnung'!$N$941,$K161/($D161^0.450818786555515)*'Hintergrund Berechnung'!$N$942),0)</f>
        <v>#DIV/0!</v>
      </c>
      <c r="T161" s="16">
        <f>ROUND(IF(C161&lt;16,$L161*'Hintergrund Berechnung'!$O$941,$L161*'Hintergrund Berechnung'!$O$942),0)</f>
        <v>0</v>
      </c>
      <c r="U161" s="16">
        <f>ROUND(IF(C161&lt;16,IF(M161&gt;0,(25-$M161)*'Hintergrund Berechnung'!$J$941,0),IF(M161&gt;0,(25-$M161)*'Hintergrund Berechnung'!$J$942,0)),0)</f>
        <v>0</v>
      </c>
      <c r="V161" s="18" t="e">
        <f t="shared" si="8"/>
        <v>#DIV/0!</v>
      </c>
    </row>
    <row r="162" spans="15:22" x14ac:dyDescent="0.5">
      <c r="O162" s="16">
        <f t="shared" si="6"/>
        <v>0</v>
      </c>
      <c r="P162" s="16" t="e">
        <f>IF($C162&lt;16,MAX($E162:$G162)/($D162^0.70558407859294)*'Hintergrund Berechnung'!$I$941,MAX($E162:$G162)/($D162^0.70558407859294)*'Hintergrund Berechnung'!$I$942)</f>
        <v>#DIV/0!</v>
      </c>
      <c r="Q162" s="16" t="e">
        <f>IF($C162&lt;16,MAX($H162:$J162)/($D162^0.70558407859294)*'Hintergrund Berechnung'!$I$941,MAX($H162:$J162)/($D162^0.70558407859294)*'Hintergrund Berechnung'!$I$942)</f>
        <v>#DIV/0!</v>
      </c>
      <c r="R162" s="16" t="e">
        <f t="shared" si="7"/>
        <v>#DIV/0!</v>
      </c>
      <c r="S162" s="16" t="e">
        <f>ROUND(IF(C162&lt;16,$K162/($D162^0.450818786555515)*'Hintergrund Berechnung'!$N$941,$K162/($D162^0.450818786555515)*'Hintergrund Berechnung'!$N$942),0)</f>
        <v>#DIV/0!</v>
      </c>
      <c r="T162" s="16">
        <f>ROUND(IF(C162&lt;16,$L162*'Hintergrund Berechnung'!$O$941,$L162*'Hintergrund Berechnung'!$O$942),0)</f>
        <v>0</v>
      </c>
      <c r="U162" s="16">
        <f>ROUND(IF(C162&lt;16,IF(M162&gt;0,(25-$M162)*'Hintergrund Berechnung'!$J$941,0),IF(M162&gt;0,(25-$M162)*'Hintergrund Berechnung'!$J$942,0)),0)</f>
        <v>0</v>
      </c>
      <c r="V162" s="18" t="e">
        <f t="shared" si="8"/>
        <v>#DIV/0!</v>
      </c>
    </row>
    <row r="163" spans="15:22" x14ac:dyDescent="0.5">
      <c r="O163" s="16">
        <f t="shared" si="6"/>
        <v>0</v>
      </c>
      <c r="P163" s="16" t="e">
        <f>IF($C163&lt;16,MAX($E163:$G163)/($D163^0.70558407859294)*'Hintergrund Berechnung'!$I$941,MAX($E163:$G163)/($D163^0.70558407859294)*'Hintergrund Berechnung'!$I$942)</f>
        <v>#DIV/0!</v>
      </c>
      <c r="Q163" s="16" t="e">
        <f>IF($C163&lt;16,MAX($H163:$J163)/($D163^0.70558407859294)*'Hintergrund Berechnung'!$I$941,MAX($H163:$J163)/($D163^0.70558407859294)*'Hintergrund Berechnung'!$I$942)</f>
        <v>#DIV/0!</v>
      </c>
      <c r="R163" s="16" t="e">
        <f t="shared" si="7"/>
        <v>#DIV/0!</v>
      </c>
      <c r="S163" s="16" t="e">
        <f>ROUND(IF(C163&lt;16,$K163/($D163^0.450818786555515)*'Hintergrund Berechnung'!$N$941,$K163/($D163^0.450818786555515)*'Hintergrund Berechnung'!$N$942),0)</f>
        <v>#DIV/0!</v>
      </c>
      <c r="T163" s="16">
        <f>ROUND(IF(C163&lt;16,$L163*'Hintergrund Berechnung'!$O$941,$L163*'Hintergrund Berechnung'!$O$942),0)</f>
        <v>0</v>
      </c>
      <c r="U163" s="16">
        <f>ROUND(IF(C163&lt;16,IF(M163&gt;0,(25-$M163)*'Hintergrund Berechnung'!$J$941,0),IF(M163&gt;0,(25-$M163)*'Hintergrund Berechnung'!$J$942,0)),0)</f>
        <v>0</v>
      </c>
      <c r="V163" s="18" t="e">
        <f t="shared" si="8"/>
        <v>#DIV/0!</v>
      </c>
    </row>
    <row r="164" spans="15:22" x14ac:dyDescent="0.5">
      <c r="O164" s="16">
        <f t="shared" si="6"/>
        <v>0</v>
      </c>
      <c r="P164" s="16" t="e">
        <f>IF($C164&lt;16,MAX($E164:$G164)/($D164^0.70558407859294)*'Hintergrund Berechnung'!$I$941,MAX($E164:$G164)/($D164^0.70558407859294)*'Hintergrund Berechnung'!$I$942)</f>
        <v>#DIV/0!</v>
      </c>
      <c r="Q164" s="16" t="e">
        <f>IF($C164&lt;16,MAX($H164:$J164)/($D164^0.70558407859294)*'Hintergrund Berechnung'!$I$941,MAX($H164:$J164)/($D164^0.70558407859294)*'Hintergrund Berechnung'!$I$942)</f>
        <v>#DIV/0!</v>
      </c>
      <c r="R164" s="16" t="e">
        <f t="shared" si="7"/>
        <v>#DIV/0!</v>
      </c>
      <c r="S164" s="16" t="e">
        <f>ROUND(IF(C164&lt;16,$K164/($D164^0.450818786555515)*'Hintergrund Berechnung'!$N$941,$K164/($D164^0.450818786555515)*'Hintergrund Berechnung'!$N$942),0)</f>
        <v>#DIV/0!</v>
      </c>
      <c r="T164" s="16">
        <f>ROUND(IF(C164&lt;16,$L164*'Hintergrund Berechnung'!$O$941,$L164*'Hintergrund Berechnung'!$O$942),0)</f>
        <v>0</v>
      </c>
      <c r="U164" s="16">
        <f>ROUND(IF(C164&lt;16,IF(M164&gt;0,(25-$M164)*'Hintergrund Berechnung'!$J$941,0),IF(M164&gt;0,(25-$M164)*'Hintergrund Berechnung'!$J$942,0)),0)</f>
        <v>0</v>
      </c>
      <c r="V164" s="18" t="e">
        <f t="shared" si="8"/>
        <v>#DIV/0!</v>
      </c>
    </row>
    <row r="165" spans="15:22" x14ac:dyDescent="0.5">
      <c r="O165" s="16">
        <f t="shared" si="6"/>
        <v>0</v>
      </c>
      <c r="P165" s="16" t="e">
        <f>IF($C165&lt;16,MAX($E165:$G165)/($D165^0.70558407859294)*'Hintergrund Berechnung'!$I$941,MAX($E165:$G165)/($D165^0.70558407859294)*'Hintergrund Berechnung'!$I$942)</f>
        <v>#DIV/0!</v>
      </c>
      <c r="Q165" s="16" t="e">
        <f>IF($C165&lt;16,MAX($H165:$J165)/($D165^0.70558407859294)*'Hintergrund Berechnung'!$I$941,MAX($H165:$J165)/($D165^0.70558407859294)*'Hintergrund Berechnung'!$I$942)</f>
        <v>#DIV/0!</v>
      </c>
      <c r="R165" s="16" t="e">
        <f t="shared" si="7"/>
        <v>#DIV/0!</v>
      </c>
      <c r="S165" s="16" t="e">
        <f>ROUND(IF(C165&lt;16,$K165/($D165^0.450818786555515)*'Hintergrund Berechnung'!$N$941,$K165/($D165^0.450818786555515)*'Hintergrund Berechnung'!$N$942),0)</f>
        <v>#DIV/0!</v>
      </c>
      <c r="T165" s="16">
        <f>ROUND(IF(C165&lt;16,$L165*'Hintergrund Berechnung'!$O$941,$L165*'Hintergrund Berechnung'!$O$942),0)</f>
        <v>0</v>
      </c>
      <c r="U165" s="16">
        <f>ROUND(IF(C165&lt;16,IF(M165&gt;0,(25-$M165)*'Hintergrund Berechnung'!$J$941,0),IF(M165&gt;0,(25-$M165)*'Hintergrund Berechnung'!$J$942,0)),0)</f>
        <v>0</v>
      </c>
      <c r="V165" s="18" t="e">
        <f t="shared" si="8"/>
        <v>#DIV/0!</v>
      </c>
    </row>
    <row r="166" spans="15:22" x14ac:dyDescent="0.5">
      <c r="O166" s="16">
        <f t="shared" si="6"/>
        <v>0</v>
      </c>
      <c r="P166" s="16" t="e">
        <f>IF($C166&lt;16,MAX($E166:$G166)/($D166^0.70558407859294)*'Hintergrund Berechnung'!$I$941,MAX($E166:$G166)/($D166^0.70558407859294)*'Hintergrund Berechnung'!$I$942)</f>
        <v>#DIV/0!</v>
      </c>
      <c r="Q166" s="16" t="e">
        <f>IF($C166&lt;16,MAX($H166:$J166)/($D166^0.70558407859294)*'Hintergrund Berechnung'!$I$941,MAX($H166:$J166)/($D166^0.70558407859294)*'Hintergrund Berechnung'!$I$942)</f>
        <v>#DIV/0!</v>
      </c>
      <c r="R166" s="16" t="e">
        <f t="shared" si="7"/>
        <v>#DIV/0!</v>
      </c>
      <c r="S166" s="16" t="e">
        <f>ROUND(IF(C166&lt;16,$K166/($D166^0.450818786555515)*'Hintergrund Berechnung'!$N$941,$K166/($D166^0.450818786555515)*'Hintergrund Berechnung'!$N$942),0)</f>
        <v>#DIV/0!</v>
      </c>
      <c r="T166" s="16">
        <f>ROUND(IF(C166&lt;16,$L166*'Hintergrund Berechnung'!$O$941,$L166*'Hintergrund Berechnung'!$O$942),0)</f>
        <v>0</v>
      </c>
      <c r="U166" s="16">
        <f>ROUND(IF(C166&lt;16,IF(M166&gt;0,(25-$M166)*'Hintergrund Berechnung'!$J$941,0),IF(M166&gt;0,(25-$M166)*'Hintergrund Berechnung'!$J$942,0)),0)</f>
        <v>0</v>
      </c>
      <c r="V166" s="18" t="e">
        <f t="shared" si="8"/>
        <v>#DIV/0!</v>
      </c>
    </row>
    <row r="167" spans="15:22" x14ac:dyDescent="0.5">
      <c r="O167" s="16">
        <f t="shared" si="6"/>
        <v>0</v>
      </c>
      <c r="P167" s="16" t="e">
        <f>IF($C167&lt;16,MAX($E167:$G167)/($D167^0.70558407859294)*'Hintergrund Berechnung'!$I$941,MAX($E167:$G167)/($D167^0.70558407859294)*'Hintergrund Berechnung'!$I$942)</f>
        <v>#DIV/0!</v>
      </c>
      <c r="Q167" s="16" t="e">
        <f>IF($C167&lt;16,MAX($H167:$J167)/($D167^0.70558407859294)*'Hintergrund Berechnung'!$I$941,MAX($H167:$J167)/($D167^0.70558407859294)*'Hintergrund Berechnung'!$I$942)</f>
        <v>#DIV/0!</v>
      </c>
      <c r="R167" s="16" t="e">
        <f t="shared" si="7"/>
        <v>#DIV/0!</v>
      </c>
      <c r="S167" s="16" t="e">
        <f>ROUND(IF(C167&lt;16,$K167/($D167^0.450818786555515)*'Hintergrund Berechnung'!$N$941,$K167/($D167^0.450818786555515)*'Hintergrund Berechnung'!$N$942),0)</f>
        <v>#DIV/0!</v>
      </c>
      <c r="T167" s="16">
        <f>ROUND(IF(C167&lt;16,$L167*'Hintergrund Berechnung'!$O$941,$L167*'Hintergrund Berechnung'!$O$942),0)</f>
        <v>0</v>
      </c>
      <c r="U167" s="16">
        <f>ROUND(IF(C167&lt;16,IF(M167&gt;0,(25-$M167)*'Hintergrund Berechnung'!$J$941,0),IF(M167&gt;0,(25-$M167)*'Hintergrund Berechnung'!$J$942,0)),0)</f>
        <v>0</v>
      </c>
      <c r="V167" s="18" t="e">
        <f t="shared" si="8"/>
        <v>#DIV/0!</v>
      </c>
    </row>
    <row r="168" spans="15:22" x14ac:dyDescent="0.5">
      <c r="O168" s="16">
        <f t="shared" si="6"/>
        <v>0</v>
      </c>
      <c r="P168" s="16" t="e">
        <f>IF($C168&lt;16,MAX($E168:$G168)/($D168^0.70558407859294)*'Hintergrund Berechnung'!$I$941,MAX($E168:$G168)/($D168^0.70558407859294)*'Hintergrund Berechnung'!$I$942)</f>
        <v>#DIV/0!</v>
      </c>
      <c r="Q168" s="16" t="e">
        <f>IF($C168&lt;16,MAX($H168:$J168)/($D168^0.70558407859294)*'Hintergrund Berechnung'!$I$941,MAX($H168:$J168)/($D168^0.70558407859294)*'Hintergrund Berechnung'!$I$942)</f>
        <v>#DIV/0!</v>
      </c>
      <c r="R168" s="16" t="e">
        <f t="shared" si="7"/>
        <v>#DIV/0!</v>
      </c>
      <c r="S168" s="16" t="e">
        <f>ROUND(IF(C168&lt;16,$K168/($D168^0.450818786555515)*'Hintergrund Berechnung'!$N$941,$K168/($D168^0.450818786555515)*'Hintergrund Berechnung'!$N$942),0)</f>
        <v>#DIV/0!</v>
      </c>
      <c r="T168" s="16">
        <f>ROUND(IF(C168&lt;16,$L168*'Hintergrund Berechnung'!$O$941,$L168*'Hintergrund Berechnung'!$O$942),0)</f>
        <v>0</v>
      </c>
      <c r="U168" s="16">
        <f>ROUND(IF(C168&lt;16,IF(M168&gt;0,(25-$M168)*'Hintergrund Berechnung'!$J$941,0),IF(M168&gt;0,(25-$M168)*'Hintergrund Berechnung'!$J$942,0)),0)</f>
        <v>0</v>
      </c>
      <c r="V168" s="18" t="e">
        <f t="shared" si="8"/>
        <v>#DIV/0!</v>
      </c>
    </row>
    <row r="169" spans="15:22" x14ac:dyDescent="0.5">
      <c r="O169" s="16">
        <f t="shared" si="6"/>
        <v>0</v>
      </c>
      <c r="P169" s="16" t="e">
        <f>IF($C169&lt;16,MAX($E169:$G169)/($D169^0.70558407859294)*'Hintergrund Berechnung'!$I$941,MAX($E169:$G169)/($D169^0.70558407859294)*'Hintergrund Berechnung'!$I$942)</f>
        <v>#DIV/0!</v>
      </c>
      <c r="Q169" s="16" t="e">
        <f>IF($C169&lt;16,MAX($H169:$J169)/($D169^0.70558407859294)*'Hintergrund Berechnung'!$I$941,MAX($H169:$J169)/($D169^0.70558407859294)*'Hintergrund Berechnung'!$I$942)</f>
        <v>#DIV/0!</v>
      </c>
      <c r="R169" s="16" t="e">
        <f t="shared" si="7"/>
        <v>#DIV/0!</v>
      </c>
      <c r="S169" s="16" t="e">
        <f>ROUND(IF(C169&lt;16,$K169/($D169^0.450818786555515)*'Hintergrund Berechnung'!$N$941,$K169/($D169^0.450818786555515)*'Hintergrund Berechnung'!$N$942),0)</f>
        <v>#DIV/0!</v>
      </c>
      <c r="T169" s="16">
        <f>ROUND(IF(C169&lt;16,$L169*'Hintergrund Berechnung'!$O$941,$L169*'Hintergrund Berechnung'!$O$942),0)</f>
        <v>0</v>
      </c>
      <c r="U169" s="16">
        <f>ROUND(IF(C169&lt;16,IF(M169&gt;0,(25-$M169)*'Hintergrund Berechnung'!$J$941,0),IF(M169&gt;0,(25-$M169)*'Hintergrund Berechnung'!$J$942,0)),0)</f>
        <v>0</v>
      </c>
      <c r="V169" s="18" t="e">
        <f t="shared" si="8"/>
        <v>#DIV/0!</v>
      </c>
    </row>
    <row r="170" spans="15:22" x14ac:dyDescent="0.5">
      <c r="O170" s="16">
        <f t="shared" si="6"/>
        <v>0</v>
      </c>
      <c r="P170" s="16" t="e">
        <f>IF($C170&lt;16,MAX($E170:$G170)/($D170^0.70558407859294)*'Hintergrund Berechnung'!$I$941,MAX($E170:$G170)/($D170^0.70558407859294)*'Hintergrund Berechnung'!$I$942)</f>
        <v>#DIV/0!</v>
      </c>
      <c r="Q170" s="16" t="e">
        <f>IF($C170&lt;16,MAX($H170:$J170)/($D170^0.70558407859294)*'Hintergrund Berechnung'!$I$941,MAX($H170:$J170)/($D170^0.70558407859294)*'Hintergrund Berechnung'!$I$942)</f>
        <v>#DIV/0!</v>
      </c>
      <c r="R170" s="16" t="e">
        <f t="shared" si="7"/>
        <v>#DIV/0!</v>
      </c>
      <c r="S170" s="16" t="e">
        <f>ROUND(IF(C170&lt;16,$K170/($D170^0.450818786555515)*'Hintergrund Berechnung'!$N$941,$K170/($D170^0.450818786555515)*'Hintergrund Berechnung'!$N$942),0)</f>
        <v>#DIV/0!</v>
      </c>
      <c r="T170" s="16">
        <f>ROUND(IF(C170&lt;16,$L170*'Hintergrund Berechnung'!$O$941,$L170*'Hintergrund Berechnung'!$O$942),0)</f>
        <v>0</v>
      </c>
      <c r="U170" s="16">
        <f>ROUND(IF(C170&lt;16,IF(M170&gt;0,(25-$M170)*'Hintergrund Berechnung'!$J$941,0),IF(M170&gt;0,(25-$M170)*'Hintergrund Berechnung'!$J$942,0)),0)</f>
        <v>0</v>
      </c>
      <c r="V170" s="18" t="e">
        <f t="shared" si="8"/>
        <v>#DIV/0!</v>
      </c>
    </row>
    <row r="171" spans="15:22" x14ac:dyDescent="0.5">
      <c r="O171" s="16">
        <f t="shared" si="6"/>
        <v>0</v>
      </c>
      <c r="P171" s="16" t="e">
        <f>IF($C171&lt;16,MAX($E171:$G171)/($D171^0.70558407859294)*'Hintergrund Berechnung'!$I$941,MAX($E171:$G171)/($D171^0.70558407859294)*'Hintergrund Berechnung'!$I$942)</f>
        <v>#DIV/0!</v>
      </c>
      <c r="Q171" s="16" t="e">
        <f>IF($C171&lt;16,MAX($H171:$J171)/($D171^0.70558407859294)*'Hintergrund Berechnung'!$I$941,MAX($H171:$J171)/($D171^0.70558407859294)*'Hintergrund Berechnung'!$I$942)</f>
        <v>#DIV/0!</v>
      </c>
      <c r="R171" s="16" t="e">
        <f t="shared" si="7"/>
        <v>#DIV/0!</v>
      </c>
      <c r="S171" s="16" t="e">
        <f>ROUND(IF(C171&lt;16,$K171/($D171^0.450818786555515)*'Hintergrund Berechnung'!$N$941,$K171/($D171^0.450818786555515)*'Hintergrund Berechnung'!$N$942),0)</f>
        <v>#DIV/0!</v>
      </c>
      <c r="T171" s="16">
        <f>ROUND(IF(C171&lt;16,$L171*'Hintergrund Berechnung'!$O$941,$L171*'Hintergrund Berechnung'!$O$942),0)</f>
        <v>0</v>
      </c>
      <c r="U171" s="16">
        <f>ROUND(IF(C171&lt;16,IF(M171&gt;0,(25-$M171)*'Hintergrund Berechnung'!$J$941,0),IF(M171&gt;0,(25-$M171)*'Hintergrund Berechnung'!$J$942,0)),0)</f>
        <v>0</v>
      </c>
      <c r="V171" s="18" t="e">
        <f t="shared" si="8"/>
        <v>#DIV/0!</v>
      </c>
    </row>
    <row r="172" spans="15:22" x14ac:dyDescent="0.5">
      <c r="O172" s="16">
        <f t="shared" si="6"/>
        <v>0</v>
      </c>
      <c r="P172" s="16" t="e">
        <f>IF($C172&lt;16,MAX($E172:$G172)/($D172^0.70558407859294)*'Hintergrund Berechnung'!$I$941,MAX($E172:$G172)/($D172^0.70558407859294)*'Hintergrund Berechnung'!$I$942)</f>
        <v>#DIV/0!</v>
      </c>
      <c r="Q172" s="16" t="e">
        <f>IF($C172&lt;16,MAX($H172:$J172)/($D172^0.70558407859294)*'Hintergrund Berechnung'!$I$941,MAX($H172:$J172)/($D172^0.70558407859294)*'Hintergrund Berechnung'!$I$942)</f>
        <v>#DIV/0!</v>
      </c>
      <c r="R172" s="16" t="e">
        <f t="shared" si="7"/>
        <v>#DIV/0!</v>
      </c>
      <c r="S172" s="16" t="e">
        <f>ROUND(IF(C172&lt;16,$K172/($D172^0.450818786555515)*'Hintergrund Berechnung'!$N$941,$K172/($D172^0.450818786555515)*'Hintergrund Berechnung'!$N$942),0)</f>
        <v>#DIV/0!</v>
      </c>
      <c r="T172" s="16">
        <f>ROUND(IF(C172&lt;16,$L172*'Hintergrund Berechnung'!$O$941,$L172*'Hintergrund Berechnung'!$O$942),0)</f>
        <v>0</v>
      </c>
      <c r="U172" s="16">
        <f>ROUND(IF(C172&lt;16,IF(M172&gt;0,(25-$M172)*'Hintergrund Berechnung'!$J$941,0),IF(M172&gt;0,(25-$M172)*'Hintergrund Berechnung'!$J$942,0)),0)</f>
        <v>0</v>
      </c>
      <c r="V172" s="18" t="e">
        <f t="shared" si="8"/>
        <v>#DIV/0!</v>
      </c>
    </row>
    <row r="173" spans="15:22" x14ac:dyDescent="0.5">
      <c r="O173" s="16">
        <f t="shared" si="6"/>
        <v>0</v>
      </c>
      <c r="P173" s="16" t="e">
        <f>IF($C173&lt;16,MAX($E173:$G173)/($D173^0.70558407859294)*'Hintergrund Berechnung'!$I$941,MAX($E173:$G173)/($D173^0.70558407859294)*'Hintergrund Berechnung'!$I$942)</f>
        <v>#DIV/0!</v>
      </c>
      <c r="Q173" s="16" t="e">
        <f>IF($C173&lt;16,MAX($H173:$J173)/($D173^0.70558407859294)*'Hintergrund Berechnung'!$I$941,MAX($H173:$J173)/($D173^0.70558407859294)*'Hintergrund Berechnung'!$I$942)</f>
        <v>#DIV/0!</v>
      </c>
      <c r="R173" s="16" t="e">
        <f t="shared" si="7"/>
        <v>#DIV/0!</v>
      </c>
      <c r="S173" s="16" t="e">
        <f>ROUND(IF(C173&lt;16,$K173/($D173^0.450818786555515)*'Hintergrund Berechnung'!$N$941,$K173/($D173^0.450818786555515)*'Hintergrund Berechnung'!$N$942),0)</f>
        <v>#DIV/0!</v>
      </c>
      <c r="T173" s="16">
        <f>ROUND(IF(C173&lt;16,$L173*'Hintergrund Berechnung'!$O$941,$L173*'Hintergrund Berechnung'!$O$942),0)</f>
        <v>0</v>
      </c>
      <c r="U173" s="16">
        <f>ROUND(IF(C173&lt;16,IF(M173&gt;0,(25-$M173)*'Hintergrund Berechnung'!$J$941,0),IF(M173&gt;0,(25-$M173)*'Hintergrund Berechnung'!$J$942,0)),0)</f>
        <v>0</v>
      </c>
      <c r="V173" s="18" t="e">
        <f t="shared" si="8"/>
        <v>#DIV/0!</v>
      </c>
    </row>
    <row r="174" spans="15:22" x14ac:dyDescent="0.5">
      <c r="O174" s="16">
        <f t="shared" si="6"/>
        <v>0</v>
      </c>
      <c r="P174" s="16" t="e">
        <f>IF($C174&lt;16,MAX($E174:$G174)/($D174^0.70558407859294)*'Hintergrund Berechnung'!$I$941,MAX($E174:$G174)/($D174^0.70558407859294)*'Hintergrund Berechnung'!$I$942)</f>
        <v>#DIV/0!</v>
      </c>
      <c r="Q174" s="16" t="e">
        <f>IF($C174&lt;16,MAX($H174:$J174)/($D174^0.70558407859294)*'Hintergrund Berechnung'!$I$941,MAX($H174:$J174)/($D174^0.70558407859294)*'Hintergrund Berechnung'!$I$942)</f>
        <v>#DIV/0!</v>
      </c>
      <c r="R174" s="16" t="e">
        <f t="shared" si="7"/>
        <v>#DIV/0!</v>
      </c>
      <c r="S174" s="16" t="e">
        <f>ROUND(IF(C174&lt;16,$K174/($D174^0.450818786555515)*'Hintergrund Berechnung'!$N$941,$K174/($D174^0.450818786555515)*'Hintergrund Berechnung'!$N$942),0)</f>
        <v>#DIV/0!</v>
      </c>
      <c r="T174" s="16">
        <f>ROUND(IF(C174&lt;16,$L174*'Hintergrund Berechnung'!$O$941,$L174*'Hintergrund Berechnung'!$O$942),0)</f>
        <v>0</v>
      </c>
      <c r="U174" s="16">
        <f>ROUND(IF(C174&lt;16,IF(M174&gt;0,(25-$M174)*'Hintergrund Berechnung'!$J$941,0),IF(M174&gt;0,(25-$M174)*'Hintergrund Berechnung'!$J$942,0)),0)</f>
        <v>0</v>
      </c>
      <c r="V174" s="18" t="e">
        <f t="shared" si="8"/>
        <v>#DIV/0!</v>
      </c>
    </row>
    <row r="175" spans="15:22" x14ac:dyDescent="0.5">
      <c r="O175" s="16">
        <f t="shared" si="6"/>
        <v>0</v>
      </c>
      <c r="P175" s="16" t="e">
        <f>IF($C175&lt;16,MAX($E175:$G175)/($D175^0.70558407859294)*'Hintergrund Berechnung'!$I$941,MAX($E175:$G175)/($D175^0.70558407859294)*'Hintergrund Berechnung'!$I$942)</f>
        <v>#DIV/0!</v>
      </c>
      <c r="Q175" s="16" t="e">
        <f>IF($C175&lt;16,MAX($H175:$J175)/($D175^0.70558407859294)*'Hintergrund Berechnung'!$I$941,MAX($H175:$J175)/($D175^0.70558407859294)*'Hintergrund Berechnung'!$I$942)</f>
        <v>#DIV/0!</v>
      </c>
      <c r="R175" s="16" t="e">
        <f t="shared" si="7"/>
        <v>#DIV/0!</v>
      </c>
      <c r="S175" s="16" t="e">
        <f>ROUND(IF(C175&lt;16,$K175/($D175^0.450818786555515)*'Hintergrund Berechnung'!$N$941,$K175/($D175^0.450818786555515)*'Hintergrund Berechnung'!$N$942),0)</f>
        <v>#DIV/0!</v>
      </c>
      <c r="T175" s="16">
        <f>ROUND(IF(C175&lt;16,$L175*'Hintergrund Berechnung'!$O$941,$L175*'Hintergrund Berechnung'!$O$942),0)</f>
        <v>0</v>
      </c>
      <c r="U175" s="16">
        <f>ROUND(IF(C175&lt;16,IF(M175&gt;0,(25-$M175)*'Hintergrund Berechnung'!$J$941,0),IF(M175&gt;0,(25-$M175)*'Hintergrund Berechnung'!$J$942,0)),0)</f>
        <v>0</v>
      </c>
      <c r="V175" s="18" t="e">
        <f t="shared" si="8"/>
        <v>#DIV/0!</v>
      </c>
    </row>
    <row r="176" spans="15:22" x14ac:dyDescent="0.5">
      <c r="O176" s="16">
        <f t="shared" si="6"/>
        <v>0</v>
      </c>
      <c r="P176" s="16" t="e">
        <f>IF($C176&lt;16,MAX($E176:$G176)/($D176^0.70558407859294)*'Hintergrund Berechnung'!$I$941,MAX($E176:$G176)/($D176^0.70558407859294)*'Hintergrund Berechnung'!$I$942)</f>
        <v>#DIV/0!</v>
      </c>
      <c r="Q176" s="16" t="e">
        <f>IF($C176&lt;16,MAX($H176:$J176)/($D176^0.70558407859294)*'Hintergrund Berechnung'!$I$941,MAX($H176:$J176)/($D176^0.70558407859294)*'Hintergrund Berechnung'!$I$942)</f>
        <v>#DIV/0!</v>
      </c>
      <c r="R176" s="16" t="e">
        <f t="shared" si="7"/>
        <v>#DIV/0!</v>
      </c>
      <c r="S176" s="16" t="e">
        <f>ROUND(IF(C176&lt;16,$K176/($D176^0.450818786555515)*'Hintergrund Berechnung'!$N$941,$K176/($D176^0.450818786555515)*'Hintergrund Berechnung'!$N$942),0)</f>
        <v>#DIV/0!</v>
      </c>
      <c r="T176" s="16">
        <f>ROUND(IF(C176&lt;16,$L176*'Hintergrund Berechnung'!$O$941,$L176*'Hintergrund Berechnung'!$O$942),0)</f>
        <v>0</v>
      </c>
      <c r="U176" s="16">
        <f>ROUND(IF(C176&lt;16,IF(M176&gt;0,(25-$M176)*'Hintergrund Berechnung'!$J$941,0),IF(M176&gt;0,(25-$M176)*'Hintergrund Berechnung'!$J$942,0)),0)</f>
        <v>0</v>
      </c>
      <c r="V176" s="18" t="e">
        <f t="shared" si="8"/>
        <v>#DIV/0!</v>
      </c>
    </row>
    <row r="177" spans="15:22" x14ac:dyDescent="0.5">
      <c r="O177" s="16">
        <f t="shared" si="6"/>
        <v>0</v>
      </c>
      <c r="P177" s="16" t="e">
        <f>IF($C177&lt;16,MAX($E177:$G177)/($D177^0.70558407859294)*'Hintergrund Berechnung'!$I$941,MAX($E177:$G177)/($D177^0.70558407859294)*'Hintergrund Berechnung'!$I$942)</f>
        <v>#DIV/0!</v>
      </c>
      <c r="Q177" s="16" t="e">
        <f>IF($C177&lt;16,MAX($H177:$J177)/($D177^0.70558407859294)*'Hintergrund Berechnung'!$I$941,MAX($H177:$J177)/($D177^0.70558407859294)*'Hintergrund Berechnung'!$I$942)</f>
        <v>#DIV/0!</v>
      </c>
      <c r="R177" s="16" t="e">
        <f t="shared" si="7"/>
        <v>#DIV/0!</v>
      </c>
      <c r="S177" s="16" t="e">
        <f>ROUND(IF(C177&lt;16,$K177/($D177^0.450818786555515)*'Hintergrund Berechnung'!$N$941,$K177/($D177^0.450818786555515)*'Hintergrund Berechnung'!$N$942),0)</f>
        <v>#DIV/0!</v>
      </c>
      <c r="T177" s="16">
        <f>ROUND(IF(C177&lt;16,$L177*'Hintergrund Berechnung'!$O$941,$L177*'Hintergrund Berechnung'!$O$942),0)</f>
        <v>0</v>
      </c>
      <c r="U177" s="16">
        <f>ROUND(IF(C177&lt;16,IF(M177&gt;0,(25-$M177)*'Hintergrund Berechnung'!$J$941,0),IF(M177&gt;0,(25-$M177)*'Hintergrund Berechnung'!$J$942,0)),0)</f>
        <v>0</v>
      </c>
      <c r="V177" s="18" t="e">
        <f t="shared" si="8"/>
        <v>#DIV/0!</v>
      </c>
    </row>
    <row r="178" spans="15:22" x14ac:dyDescent="0.5">
      <c r="O178" s="16">
        <f t="shared" si="6"/>
        <v>0</v>
      </c>
      <c r="P178" s="16" t="e">
        <f>IF($C178&lt;16,MAX($E178:$G178)/($D178^0.70558407859294)*'Hintergrund Berechnung'!$I$941,MAX($E178:$G178)/($D178^0.70558407859294)*'Hintergrund Berechnung'!$I$942)</f>
        <v>#DIV/0!</v>
      </c>
      <c r="Q178" s="16" t="e">
        <f>IF($C178&lt;16,MAX($H178:$J178)/($D178^0.70558407859294)*'Hintergrund Berechnung'!$I$941,MAX($H178:$J178)/($D178^0.70558407859294)*'Hintergrund Berechnung'!$I$942)</f>
        <v>#DIV/0!</v>
      </c>
      <c r="R178" s="16" t="e">
        <f t="shared" si="7"/>
        <v>#DIV/0!</v>
      </c>
      <c r="S178" s="16" t="e">
        <f>ROUND(IF(C178&lt;16,$K178/($D178^0.450818786555515)*'Hintergrund Berechnung'!$N$941,$K178/($D178^0.450818786555515)*'Hintergrund Berechnung'!$N$942),0)</f>
        <v>#DIV/0!</v>
      </c>
      <c r="T178" s="16">
        <f>ROUND(IF(C178&lt;16,$L178*'Hintergrund Berechnung'!$O$941,$L178*'Hintergrund Berechnung'!$O$942),0)</f>
        <v>0</v>
      </c>
      <c r="U178" s="16">
        <f>ROUND(IF(C178&lt;16,IF(M178&gt;0,(25-$M178)*'Hintergrund Berechnung'!$J$941,0),IF(M178&gt;0,(25-$M178)*'Hintergrund Berechnung'!$J$942,0)),0)</f>
        <v>0</v>
      </c>
      <c r="V178" s="18" t="e">
        <f t="shared" si="8"/>
        <v>#DIV/0!</v>
      </c>
    </row>
    <row r="179" spans="15:22" x14ac:dyDescent="0.5">
      <c r="O179" s="16">
        <f t="shared" si="6"/>
        <v>0</v>
      </c>
      <c r="P179" s="16" t="e">
        <f>IF($C179&lt;16,MAX($E179:$G179)/($D179^0.70558407859294)*'Hintergrund Berechnung'!$I$941,MAX($E179:$G179)/($D179^0.70558407859294)*'Hintergrund Berechnung'!$I$942)</f>
        <v>#DIV/0!</v>
      </c>
      <c r="Q179" s="16" t="e">
        <f>IF($C179&lt;16,MAX($H179:$J179)/($D179^0.70558407859294)*'Hintergrund Berechnung'!$I$941,MAX($H179:$J179)/($D179^0.70558407859294)*'Hintergrund Berechnung'!$I$942)</f>
        <v>#DIV/0!</v>
      </c>
      <c r="R179" s="16" t="e">
        <f t="shared" si="7"/>
        <v>#DIV/0!</v>
      </c>
      <c r="S179" s="16" t="e">
        <f>ROUND(IF(C179&lt;16,$K179/($D179^0.450818786555515)*'Hintergrund Berechnung'!$N$941,$K179/($D179^0.450818786555515)*'Hintergrund Berechnung'!$N$942),0)</f>
        <v>#DIV/0!</v>
      </c>
      <c r="T179" s="16">
        <f>ROUND(IF(C179&lt;16,$L179*'Hintergrund Berechnung'!$O$941,$L179*'Hintergrund Berechnung'!$O$942),0)</f>
        <v>0</v>
      </c>
      <c r="U179" s="16">
        <f>ROUND(IF(C179&lt;16,IF(M179&gt;0,(25-$M179)*'Hintergrund Berechnung'!$J$941,0),IF(M179&gt;0,(25-$M179)*'Hintergrund Berechnung'!$J$942,0)),0)</f>
        <v>0</v>
      </c>
      <c r="V179" s="18" t="e">
        <f t="shared" si="8"/>
        <v>#DIV/0!</v>
      </c>
    </row>
    <row r="180" spans="15:22" x14ac:dyDescent="0.5">
      <c r="O180" s="16">
        <f t="shared" si="6"/>
        <v>0</v>
      </c>
      <c r="P180" s="16" t="e">
        <f>IF($C180&lt;16,MAX($E180:$G180)/($D180^0.70558407859294)*'Hintergrund Berechnung'!$I$941,MAX($E180:$G180)/($D180^0.70558407859294)*'Hintergrund Berechnung'!$I$942)</f>
        <v>#DIV/0!</v>
      </c>
      <c r="Q180" s="16" t="e">
        <f>IF($C180&lt;16,MAX($H180:$J180)/($D180^0.70558407859294)*'Hintergrund Berechnung'!$I$941,MAX($H180:$J180)/($D180^0.70558407859294)*'Hintergrund Berechnung'!$I$942)</f>
        <v>#DIV/0!</v>
      </c>
      <c r="R180" s="16" t="e">
        <f t="shared" si="7"/>
        <v>#DIV/0!</v>
      </c>
      <c r="S180" s="16" t="e">
        <f>ROUND(IF(C180&lt;16,$K180/($D180^0.450818786555515)*'Hintergrund Berechnung'!$N$941,$K180/($D180^0.450818786555515)*'Hintergrund Berechnung'!$N$942),0)</f>
        <v>#DIV/0!</v>
      </c>
      <c r="T180" s="16">
        <f>ROUND(IF(C180&lt;16,$L180*'Hintergrund Berechnung'!$O$941,$L180*'Hintergrund Berechnung'!$O$942),0)</f>
        <v>0</v>
      </c>
      <c r="U180" s="16">
        <f>ROUND(IF(C180&lt;16,IF(M180&gt;0,(25-$M180)*'Hintergrund Berechnung'!$J$941,0),IF(M180&gt;0,(25-$M180)*'Hintergrund Berechnung'!$J$942,0)),0)</f>
        <v>0</v>
      </c>
      <c r="V180" s="18" t="e">
        <f t="shared" si="8"/>
        <v>#DIV/0!</v>
      </c>
    </row>
    <row r="181" spans="15:22" x14ac:dyDescent="0.5">
      <c r="O181" s="16">
        <f t="shared" si="6"/>
        <v>0</v>
      </c>
      <c r="P181" s="16" t="e">
        <f>IF($C181&lt;16,MAX($E181:$G181)/($D181^0.70558407859294)*'Hintergrund Berechnung'!$I$941,MAX($E181:$G181)/($D181^0.70558407859294)*'Hintergrund Berechnung'!$I$942)</f>
        <v>#DIV/0!</v>
      </c>
      <c r="Q181" s="16" t="e">
        <f>IF($C181&lt;16,MAX($H181:$J181)/($D181^0.70558407859294)*'Hintergrund Berechnung'!$I$941,MAX($H181:$J181)/($D181^0.70558407859294)*'Hintergrund Berechnung'!$I$942)</f>
        <v>#DIV/0!</v>
      </c>
      <c r="R181" s="16" t="e">
        <f t="shared" si="7"/>
        <v>#DIV/0!</v>
      </c>
      <c r="S181" s="16" t="e">
        <f>ROUND(IF(C181&lt;16,$K181/($D181^0.450818786555515)*'Hintergrund Berechnung'!$N$941,$K181/($D181^0.450818786555515)*'Hintergrund Berechnung'!$N$942),0)</f>
        <v>#DIV/0!</v>
      </c>
      <c r="T181" s="16">
        <f>ROUND(IF(C181&lt;16,$L181*'Hintergrund Berechnung'!$O$941,$L181*'Hintergrund Berechnung'!$O$942),0)</f>
        <v>0</v>
      </c>
      <c r="U181" s="16">
        <f>ROUND(IF(C181&lt;16,IF(M181&gt;0,(25-$M181)*'Hintergrund Berechnung'!$J$941,0),IF(M181&gt;0,(25-$M181)*'Hintergrund Berechnung'!$J$942,0)),0)</f>
        <v>0</v>
      </c>
      <c r="V181" s="18" t="e">
        <f t="shared" si="8"/>
        <v>#DIV/0!</v>
      </c>
    </row>
    <row r="182" spans="15:22" x14ac:dyDescent="0.5">
      <c r="O182" s="16">
        <f t="shared" si="6"/>
        <v>0</v>
      </c>
      <c r="P182" s="16" t="e">
        <f>IF($C182&lt;16,MAX($E182:$G182)/($D182^0.70558407859294)*'Hintergrund Berechnung'!$I$941,MAX($E182:$G182)/($D182^0.70558407859294)*'Hintergrund Berechnung'!$I$942)</f>
        <v>#DIV/0!</v>
      </c>
      <c r="Q182" s="16" t="e">
        <f>IF($C182&lt;16,MAX($H182:$J182)/($D182^0.70558407859294)*'Hintergrund Berechnung'!$I$941,MAX($H182:$J182)/($D182^0.70558407859294)*'Hintergrund Berechnung'!$I$942)</f>
        <v>#DIV/0!</v>
      </c>
      <c r="R182" s="16" t="e">
        <f t="shared" si="7"/>
        <v>#DIV/0!</v>
      </c>
      <c r="S182" s="16" t="e">
        <f>ROUND(IF(C182&lt;16,$K182/($D182^0.450818786555515)*'Hintergrund Berechnung'!$N$941,$K182/($D182^0.450818786555515)*'Hintergrund Berechnung'!$N$942),0)</f>
        <v>#DIV/0!</v>
      </c>
      <c r="T182" s="16">
        <f>ROUND(IF(C182&lt;16,$L182*'Hintergrund Berechnung'!$O$941,$L182*'Hintergrund Berechnung'!$O$942),0)</f>
        <v>0</v>
      </c>
      <c r="U182" s="16">
        <f>ROUND(IF(C182&lt;16,IF(M182&gt;0,(25-$M182)*'Hintergrund Berechnung'!$J$941,0),IF(M182&gt;0,(25-$M182)*'Hintergrund Berechnung'!$J$942,0)),0)</f>
        <v>0</v>
      </c>
      <c r="V182" s="18" t="e">
        <f t="shared" si="8"/>
        <v>#DIV/0!</v>
      </c>
    </row>
    <row r="183" spans="15:22" x14ac:dyDescent="0.5">
      <c r="O183" s="16">
        <f t="shared" si="6"/>
        <v>0</v>
      </c>
      <c r="P183" s="16" t="e">
        <f>IF($C183&lt;16,MAX($E183:$G183)/($D183^0.70558407859294)*'Hintergrund Berechnung'!$I$941,MAX($E183:$G183)/($D183^0.70558407859294)*'Hintergrund Berechnung'!$I$942)</f>
        <v>#DIV/0!</v>
      </c>
      <c r="Q183" s="16" t="e">
        <f>IF($C183&lt;16,MAX($H183:$J183)/($D183^0.70558407859294)*'Hintergrund Berechnung'!$I$941,MAX($H183:$J183)/($D183^0.70558407859294)*'Hintergrund Berechnung'!$I$942)</f>
        <v>#DIV/0!</v>
      </c>
      <c r="R183" s="16" t="e">
        <f t="shared" si="7"/>
        <v>#DIV/0!</v>
      </c>
      <c r="S183" s="16" t="e">
        <f>ROUND(IF(C183&lt;16,$K183/($D183^0.450818786555515)*'Hintergrund Berechnung'!$N$941,$K183/($D183^0.450818786555515)*'Hintergrund Berechnung'!$N$942),0)</f>
        <v>#DIV/0!</v>
      </c>
      <c r="T183" s="16">
        <f>ROUND(IF(C183&lt;16,$L183*'Hintergrund Berechnung'!$O$941,$L183*'Hintergrund Berechnung'!$O$942),0)</f>
        <v>0</v>
      </c>
      <c r="U183" s="16">
        <f>ROUND(IF(C183&lt;16,IF(M183&gt;0,(25-$M183)*'Hintergrund Berechnung'!$J$941,0),IF(M183&gt;0,(25-$M183)*'Hintergrund Berechnung'!$J$942,0)),0)</f>
        <v>0</v>
      </c>
      <c r="V183" s="18" t="e">
        <f t="shared" si="8"/>
        <v>#DIV/0!</v>
      </c>
    </row>
    <row r="184" spans="15:22" x14ac:dyDescent="0.5">
      <c r="O184" s="16">
        <f t="shared" si="6"/>
        <v>0</v>
      </c>
      <c r="P184" s="16" t="e">
        <f>IF($C184&lt;16,MAX($E184:$G184)/($D184^0.70558407859294)*'Hintergrund Berechnung'!$I$941,MAX($E184:$G184)/($D184^0.70558407859294)*'Hintergrund Berechnung'!$I$942)</f>
        <v>#DIV/0!</v>
      </c>
      <c r="Q184" s="16" t="e">
        <f>IF($C184&lt;16,MAX($H184:$J184)/($D184^0.70558407859294)*'Hintergrund Berechnung'!$I$941,MAX($H184:$J184)/($D184^0.70558407859294)*'Hintergrund Berechnung'!$I$942)</f>
        <v>#DIV/0!</v>
      </c>
      <c r="R184" s="16" t="e">
        <f t="shared" si="7"/>
        <v>#DIV/0!</v>
      </c>
      <c r="S184" s="16" t="e">
        <f>ROUND(IF(C184&lt;16,$K184/($D184^0.450818786555515)*'Hintergrund Berechnung'!$N$941,$K184/($D184^0.450818786555515)*'Hintergrund Berechnung'!$N$942),0)</f>
        <v>#DIV/0!</v>
      </c>
      <c r="T184" s="16">
        <f>ROUND(IF(C184&lt;16,$L184*'Hintergrund Berechnung'!$O$941,$L184*'Hintergrund Berechnung'!$O$942),0)</f>
        <v>0</v>
      </c>
      <c r="U184" s="16">
        <f>ROUND(IF(C184&lt;16,IF(M184&gt;0,(25-$M184)*'Hintergrund Berechnung'!$J$941,0),IF(M184&gt;0,(25-$M184)*'Hintergrund Berechnung'!$J$942,0)),0)</f>
        <v>0</v>
      </c>
      <c r="V184" s="18" t="e">
        <f t="shared" si="8"/>
        <v>#DIV/0!</v>
      </c>
    </row>
    <row r="185" spans="15:22" x14ac:dyDescent="0.5">
      <c r="O185" s="16">
        <f t="shared" si="6"/>
        <v>0</v>
      </c>
      <c r="P185" s="16" t="e">
        <f>IF($C185&lt;16,MAX($E185:$G185)/($D185^0.70558407859294)*'Hintergrund Berechnung'!$I$941,MAX($E185:$G185)/($D185^0.70558407859294)*'Hintergrund Berechnung'!$I$942)</f>
        <v>#DIV/0!</v>
      </c>
      <c r="Q185" s="16" t="e">
        <f>IF($C185&lt;16,MAX($H185:$J185)/($D185^0.70558407859294)*'Hintergrund Berechnung'!$I$941,MAX($H185:$J185)/($D185^0.70558407859294)*'Hintergrund Berechnung'!$I$942)</f>
        <v>#DIV/0!</v>
      </c>
      <c r="R185" s="16" t="e">
        <f t="shared" si="7"/>
        <v>#DIV/0!</v>
      </c>
      <c r="S185" s="16" t="e">
        <f>ROUND(IF(C185&lt;16,$K185/($D185^0.450818786555515)*'Hintergrund Berechnung'!$N$941,$K185/($D185^0.450818786555515)*'Hintergrund Berechnung'!$N$942),0)</f>
        <v>#DIV/0!</v>
      </c>
      <c r="T185" s="16">
        <f>ROUND(IF(C185&lt;16,$L185*'Hintergrund Berechnung'!$O$941,$L185*'Hintergrund Berechnung'!$O$942),0)</f>
        <v>0</v>
      </c>
      <c r="U185" s="16">
        <f>ROUND(IF(C185&lt;16,IF(M185&gt;0,(25-$M185)*'Hintergrund Berechnung'!$J$941,0),IF(M185&gt;0,(25-$M185)*'Hintergrund Berechnung'!$J$942,0)),0)</f>
        <v>0</v>
      </c>
      <c r="V185" s="18" t="e">
        <f t="shared" si="8"/>
        <v>#DIV/0!</v>
      </c>
    </row>
    <row r="186" spans="15:22" x14ac:dyDescent="0.5">
      <c r="O186" s="16">
        <f t="shared" si="6"/>
        <v>0</v>
      </c>
      <c r="P186" s="16" t="e">
        <f>IF($C186&lt;16,MAX($E186:$G186)/($D186^0.70558407859294)*'Hintergrund Berechnung'!$I$941,MAX($E186:$G186)/($D186^0.70558407859294)*'Hintergrund Berechnung'!$I$942)</f>
        <v>#DIV/0!</v>
      </c>
      <c r="Q186" s="16" t="e">
        <f>IF($C186&lt;16,MAX($H186:$J186)/($D186^0.70558407859294)*'Hintergrund Berechnung'!$I$941,MAX($H186:$J186)/($D186^0.70558407859294)*'Hintergrund Berechnung'!$I$942)</f>
        <v>#DIV/0!</v>
      </c>
      <c r="R186" s="16" t="e">
        <f t="shared" si="7"/>
        <v>#DIV/0!</v>
      </c>
      <c r="S186" s="16" t="e">
        <f>ROUND(IF(C186&lt;16,$K186/($D186^0.450818786555515)*'Hintergrund Berechnung'!$N$941,$K186/($D186^0.450818786555515)*'Hintergrund Berechnung'!$N$942),0)</f>
        <v>#DIV/0!</v>
      </c>
      <c r="T186" s="16">
        <f>ROUND(IF(C186&lt;16,$L186*'Hintergrund Berechnung'!$O$941,$L186*'Hintergrund Berechnung'!$O$942),0)</f>
        <v>0</v>
      </c>
      <c r="U186" s="16">
        <f>ROUND(IF(C186&lt;16,IF(M186&gt;0,(25-$M186)*'Hintergrund Berechnung'!$J$941,0),IF(M186&gt;0,(25-$M186)*'Hintergrund Berechnung'!$J$942,0)),0)</f>
        <v>0</v>
      </c>
      <c r="V186" s="18" t="e">
        <f t="shared" si="8"/>
        <v>#DIV/0!</v>
      </c>
    </row>
    <row r="187" spans="15:22" x14ac:dyDescent="0.5">
      <c r="O187" s="16">
        <f t="shared" si="6"/>
        <v>0</v>
      </c>
      <c r="P187" s="16" t="e">
        <f>IF($C187&lt;16,MAX($E187:$G187)/($D187^0.70558407859294)*'Hintergrund Berechnung'!$I$941,MAX($E187:$G187)/($D187^0.70558407859294)*'Hintergrund Berechnung'!$I$942)</f>
        <v>#DIV/0!</v>
      </c>
      <c r="Q187" s="16" t="e">
        <f>IF($C187&lt;16,MAX($H187:$J187)/($D187^0.70558407859294)*'Hintergrund Berechnung'!$I$941,MAX($H187:$J187)/($D187^0.70558407859294)*'Hintergrund Berechnung'!$I$942)</f>
        <v>#DIV/0!</v>
      </c>
      <c r="R187" s="16" t="e">
        <f t="shared" si="7"/>
        <v>#DIV/0!</v>
      </c>
      <c r="S187" s="16" t="e">
        <f>ROUND(IF(C187&lt;16,$K187/($D187^0.450818786555515)*'Hintergrund Berechnung'!$N$941,$K187/($D187^0.450818786555515)*'Hintergrund Berechnung'!$N$942),0)</f>
        <v>#DIV/0!</v>
      </c>
      <c r="T187" s="16">
        <f>ROUND(IF(C187&lt;16,$L187*'Hintergrund Berechnung'!$O$941,$L187*'Hintergrund Berechnung'!$O$942),0)</f>
        <v>0</v>
      </c>
      <c r="U187" s="16">
        <f>ROUND(IF(C187&lt;16,IF(M187&gt;0,(25-$M187)*'Hintergrund Berechnung'!$J$941,0),IF(M187&gt;0,(25-$M187)*'Hintergrund Berechnung'!$J$942,0)),0)</f>
        <v>0</v>
      </c>
      <c r="V187" s="18" t="e">
        <f t="shared" si="8"/>
        <v>#DIV/0!</v>
      </c>
    </row>
    <row r="188" spans="15:22" x14ac:dyDescent="0.5">
      <c r="O188" s="16">
        <f t="shared" si="6"/>
        <v>0</v>
      </c>
      <c r="P188" s="16" t="e">
        <f>IF($C188&lt;16,MAX($E188:$G188)/($D188^0.70558407859294)*'Hintergrund Berechnung'!$I$941,MAX($E188:$G188)/($D188^0.70558407859294)*'Hintergrund Berechnung'!$I$942)</f>
        <v>#DIV/0!</v>
      </c>
      <c r="Q188" s="16" t="e">
        <f>IF($C188&lt;16,MAX($H188:$J188)/($D188^0.70558407859294)*'Hintergrund Berechnung'!$I$941,MAX($H188:$J188)/($D188^0.70558407859294)*'Hintergrund Berechnung'!$I$942)</f>
        <v>#DIV/0!</v>
      </c>
      <c r="R188" s="16" t="e">
        <f t="shared" si="7"/>
        <v>#DIV/0!</v>
      </c>
      <c r="S188" s="16" t="e">
        <f>ROUND(IF(C188&lt;16,$K188/($D188^0.450818786555515)*'Hintergrund Berechnung'!$N$941,$K188/($D188^0.450818786555515)*'Hintergrund Berechnung'!$N$942),0)</f>
        <v>#DIV/0!</v>
      </c>
      <c r="T188" s="16">
        <f>ROUND(IF(C188&lt;16,$L188*'Hintergrund Berechnung'!$O$941,$L188*'Hintergrund Berechnung'!$O$942),0)</f>
        <v>0</v>
      </c>
      <c r="U188" s="16">
        <f>ROUND(IF(C188&lt;16,IF(M188&gt;0,(25-$M188)*'Hintergrund Berechnung'!$J$941,0),IF(M188&gt;0,(25-$M188)*'Hintergrund Berechnung'!$J$942,0)),0)</f>
        <v>0</v>
      </c>
      <c r="V188" s="18" t="e">
        <f t="shared" si="8"/>
        <v>#DIV/0!</v>
      </c>
    </row>
    <row r="189" spans="15:22" x14ac:dyDescent="0.5">
      <c r="O189" s="16">
        <f t="shared" si="6"/>
        <v>0</v>
      </c>
      <c r="P189" s="16" t="e">
        <f>IF($C189&lt;16,MAX($E189:$G189)/($D189^0.70558407859294)*'Hintergrund Berechnung'!$I$941,MAX($E189:$G189)/($D189^0.70558407859294)*'Hintergrund Berechnung'!$I$942)</f>
        <v>#DIV/0!</v>
      </c>
      <c r="Q189" s="16" t="e">
        <f>IF($C189&lt;16,MAX($H189:$J189)/($D189^0.70558407859294)*'Hintergrund Berechnung'!$I$941,MAX($H189:$J189)/($D189^0.70558407859294)*'Hintergrund Berechnung'!$I$942)</f>
        <v>#DIV/0!</v>
      </c>
      <c r="R189" s="16" t="e">
        <f t="shared" si="7"/>
        <v>#DIV/0!</v>
      </c>
      <c r="S189" s="16" t="e">
        <f>ROUND(IF(C189&lt;16,$K189/($D189^0.450818786555515)*'Hintergrund Berechnung'!$N$941,$K189/($D189^0.450818786555515)*'Hintergrund Berechnung'!$N$942),0)</f>
        <v>#DIV/0!</v>
      </c>
      <c r="T189" s="16">
        <f>ROUND(IF(C189&lt;16,$L189*'Hintergrund Berechnung'!$O$941,$L189*'Hintergrund Berechnung'!$O$942),0)</f>
        <v>0</v>
      </c>
      <c r="U189" s="16">
        <f>ROUND(IF(C189&lt;16,IF(M189&gt;0,(25-$M189)*'Hintergrund Berechnung'!$J$941,0),IF(M189&gt;0,(25-$M189)*'Hintergrund Berechnung'!$J$942,0)),0)</f>
        <v>0</v>
      </c>
      <c r="V189" s="18" t="e">
        <f t="shared" si="8"/>
        <v>#DIV/0!</v>
      </c>
    </row>
    <row r="190" spans="15:22" x14ac:dyDescent="0.5">
      <c r="O190" s="16">
        <f t="shared" si="6"/>
        <v>0</v>
      </c>
      <c r="P190" s="16" t="e">
        <f>IF($C190&lt;16,MAX($E190:$G190)/($D190^0.70558407859294)*'Hintergrund Berechnung'!$I$941,MAX($E190:$G190)/($D190^0.70558407859294)*'Hintergrund Berechnung'!$I$942)</f>
        <v>#DIV/0!</v>
      </c>
      <c r="Q190" s="16" t="e">
        <f>IF($C190&lt;16,MAX($H190:$J190)/($D190^0.70558407859294)*'Hintergrund Berechnung'!$I$941,MAX($H190:$J190)/($D190^0.70558407859294)*'Hintergrund Berechnung'!$I$942)</f>
        <v>#DIV/0!</v>
      </c>
      <c r="R190" s="16" t="e">
        <f t="shared" si="7"/>
        <v>#DIV/0!</v>
      </c>
      <c r="S190" s="16" t="e">
        <f>ROUND(IF(C190&lt;16,$K190/($D190^0.450818786555515)*'Hintergrund Berechnung'!$N$941,$K190/($D190^0.450818786555515)*'Hintergrund Berechnung'!$N$942),0)</f>
        <v>#DIV/0!</v>
      </c>
      <c r="T190" s="16">
        <f>ROUND(IF(C190&lt;16,$L190*'Hintergrund Berechnung'!$O$941,$L190*'Hintergrund Berechnung'!$O$942),0)</f>
        <v>0</v>
      </c>
      <c r="U190" s="16">
        <f>ROUND(IF(C190&lt;16,IF(M190&gt;0,(25-$M190)*'Hintergrund Berechnung'!$J$941,0),IF(M190&gt;0,(25-$M190)*'Hintergrund Berechnung'!$J$942,0)),0)</f>
        <v>0</v>
      </c>
      <c r="V190" s="18" t="e">
        <f t="shared" si="8"/>
        <v>#DIV/0!</v>
      </c>
    </row>
    <row r="191" spans="15:22" x14ac:dyDescent="0.5">
      <c r="O191" s="16">
        <f t="shared" ref="O191:O254" si="9">MAX(E191,F191,G191)+MAX(H191,I191,J191)</f>
        <v>0</v>
      </c>
      <c r="P191" s="16" t="e">
        <f>IF($C191&lt;16,MAX($E191:$G191)/($D191^0.70558407859294)*'Hintergrund Berechnung'!$I$941,MAX($E191:$G191)/($D191^0.70558407859294)*'Hintergrund Berechnung'!$I$942)</f>
        <v>#DIV/0!</v>
      </c>
      <c r="Q191" s="16" t="e">
        <f>IF($C191&lt;16,MAX($H191:$J191)/($D191^0.70558407859294)*'Hintergrund Berechnung'!$I$941,MAX($H191:$J191)/($D191^0.70558407859294)*'Hintergrund Berechnung'!$I$942)</f>
        <v>#DIV/0!</v>
      </c>
      <c r="R191" s="16" t="e">
        <f t="shared" ref="R191:R254" si="10">P191+Q191</f>
        <v>#DIV/0!</v>
      </c>
      <c r="S191" s="16" t="e">
        <f>ROUND(IF(C191&lt;16,$K191/($D191^0.450818786555515)*'Hintergrund Berechnung'!$N$941,$K191/($D191^0.450818786555515)*'Hintergrund Berechnung'!$N$942),0)</f>
        <v>#DIV/0!</v>
      </c>
      <c r="T191" s="16">
        <f>ROUND(IF(C191&lt;16,$L191*'Hintergrund Berechnung'!$O$941,$L191*'Hintergrund Berechnung'!$O$942),0)</f>
        <v>0</v>
      </c>
      <c r="U191" s="16">
        <f>ROUND(IF(C191&lt;16,IF(M191&gt;0,(25-$M191)*'Hintergrund Berechnung'!$J$941,0),IF(M191&gt;0,(25-$M191)*'Hintergrund Berechnung'!$J$942,0)),0)</f>
        <v>0</v>
      </c>
      <c r="V191" s="18" t="e">
        <f t="shared" ref="V191:V254" si="11">ROUND(SUM(R191:U191),0)</f>
        <v>#DIV/0!</v>
      </c>
    </row>
    <row r="192" spans="15:22" x14ac:dyDescent="0.5">
      <c r="O192" s="16">
        <f t="shared" si="9"/>
        <v>0</v>
      </c>
      <c r="P192" s="16" t="e">
        <f>IF($C192&lt;16,MAX($E192:$G192)/($D192^0.70558407859294)*'Hintergrund Berechnung'!$I$941,MAX($E192:$G192)/($D192^0.70558407859294)*'Hintergrund Berechnung'!$I$942)</f>
        <v>#DIV/0!</v>
      </c>
      <c r="Q192" s="16" t="e">
        <f>IF($C192&lt;16,MAX($H192:$J192)/($D192^0.70558407859294)*'Hintergrund Berechnung'!$I$941,MAX($H192:$J192)/($D192^0.70558407859294)*'Hintergrund Berechnung'!$I$942)</f>
        <v>#DIV/0!</v>
      </c>
      <c r="R192" s="16" t="e">
        <f t="shared" si="10"/>
        <v>#DIV/0!</v>
      </c>
      <c r="S192" s="16" t="e">
        <f>ROUND(IF(C192&lt;16,$K192/($D192^0.450818786555515)*'Hintergrund Berechnung'!$N$941,$K192/($D192^0.450818786555515)*'Hintergrund Berechnung'!$N$942),0)</f>
        <v>#DIV/0!</v>
      </c>
      <c r="T192" s="16">
        <f>ROUND(IF(C192&lt;16,$L192*'Hintergrund Berechnung'!$O$941,$L192*'Hintergrund Berechnung'!$O$942),0)</f>
        <v>0</v>
      </c>
      <c r="U192" s="16">
        <f>ROUND(IF(C192&lt;16,IF(M192&gt;0,(25-$M192)*'Hintergrund Berechnung'!$J$941,0),IF(M192&gt;0,(25-$M192)*'Hintergrund Berechnung'!$J$942,0)),0)</f>
        <v>0</v>
      </c>
      <c r="V192" s="18" t="e">
        <f t="shared" si="11"/>
        <v>#DIV/0!</v>
      </c>
    </row>
    <row r="193" spans="15:22" x14ac:dyDescent="0.5">
      <c r="O193" s="16">
        <f t="shared" si="9"/>
        <v>0</v>
      </c>
      <c r="P193" s="16" t="e">
        <f>IF($C193&lt;16,MAX($E193:$G193)/($D193^0.70558407859294)*'Hintergrund Berechnung'!$I$941,MAX($E193:$G193)/($D193^0.70558407859294)*'Hintergrund Berechnung'!$I$942)</f>
        <v>#DIV/0!</v>
      </c>
      <c r="Q193" s="16" t="e">
        <f>IF($C193&lt;16,MAX($H193:$J193)/($D193^0.70558407859294)*'Hintergrund Berechnung'!$I$941,MAX($H193:$J193)/($D193^0.70558407859294)*'Hintergrund Berechnung'!$I$942)</f>
        <v>#DIV/0!</v>
      </c>
      <c r="R193" s="16" t="e">
        <f t="shared" si="10"/>
        <v>#DIV/0!</v>
      </c>
      <c r="S193" s="16" t="e">
        <f>ROUND(IF(C193&lt;16,$K193/($D193^0.450818786555515)*'Hintergrund Berechnung'!$N$941,$K193/($D193^0.450818786555515)*'Hintergrund Berechnung'!$N$942),0)</f>
        <v>#DIV/0!</v>
      </c>
      <c r="T193" s="16">
        <f>ROUND(IF(C193&lt;16,$L193*'Hintergrund Berechnung'!$O$941,$L193*'Hintergrund Berechnung'!$O$942),0)</f>
        <v>0</v>
      </c>
      <c r="U193" s="16">
        <f>ROUND(IF(C193&lt;16,IF(M193&gt;0,(25-$M193)*'Hintergrund Berechnung'!$J$941,0),IF(M193&gt;0,(25-$M193)*'Hintergrund Berechnung'!$J$942,0)),0)</f>
        <v>0</v>
      </c>
      <c r="V193" s="18" t="e">
        <f t="shared" si="11"/>
        <v>#DIV/0!</v>
      </c>
    </row>
    <row r="194" spans="15:22" x14ac:dyDescent="0.5">
      <c r="O194" s="16">
        <f t="shared" si="9"/>
        <v>0</v>
      </c>
      <c r="P194" s="16" t="e">
        <f>IF($C194&lt;16,MAX($E194:$G194)/($D194^0.70558407859294)*'Hintergrund Berechnung'!$I$941,MAX($E194:$G194)/($D194^0.70558407859294)*'Hintergrund Berechnung'!$I$942)</f>
        <v>#DIV/0!</v>
      </c>
      <c r="Q194" s="16" t="e">
        <f>IF($C194&lt;16,MAX($H194:$J194)/($D194^0.70558407859294)*'Hintergrund Berechnung'!$I$941,MAX($H194:$J194)/($D194^0.70558407859294)*'Hintergrund Berechnung'!$I$942)</f>
        <v>#DIV/0!</v>
      </c>
      <c r="R194" s="16" t="e">
        <f t="shared" si="10"/>
        <v>#DIV/0!</v>
      </c>
      <c r="S194" s="16" t="e">
        <f>ROUND(IF(C194&lt;16,$K194/($D194^0.450818786555515)*'Hintergrund Berechnung'!$N$941,$K194/($D194^0.450818786555515)*'Hintergrund Berechnung'!$N$942),0)</f>
        <v>#DIV/0!</v>
      </c>
      <c r="T194" s="16">
        <f>ROUND(IF(C194&lt;16,$L194*'Hintergrund Berechnung'!$O$941,$L194*'Hintergrund Berechnung'!$O$942),0)</f>
        <v>0</v>
      </c>
      <c r="U194" s="16">
        <f>ROUND(IF(C194&lt;16,IF(M194&gt;0,(25-$M194)*'Hintergrund Berechnung'!$J$941,0),IF(M194&gt;0,(25-$M194)*'Hintergrund Berechnung'!$J$942,0)),0)</f>
        <v>0</v>
      </c>
      <c r="V194" s="18" t="e">
        <f t="shared" si="11"/>
        <v>#DIV/0!</v>
      </c>
    </row>
    <row r="195" spans="15:22" x14ac:dyDescent="0.5">
      <c r="O195" s="16">
        <f t="shared" si="9"/>
        <v>0</v>
      </c>
      <c r="P195" s="16" t="e">
        <f>IF($C195&lt;16,MAX($E195:$G195)/($D195^0.70558407859294)*'Hintergrund Berechnung'!$I$941,MAX($E195:$G195)/($D195^0.70558407859294)*'Hintergrund Berechnung'!$I$942)</f>
        <v>#DIV/0!</v>
      </c>
      <c r="Q195" s="16" t="e">
        <f>IF($C195&lt;16,MAX($H195:$J195)/($D195^0.70558407859294)*'Hintergrund Berechnung'!$I$941,MAX($H195:$J195)/($D195^0.70558407859294)*'Hintergrund Berechnung'!$I$942)</f>
        <v>#DIV/0!</v>
      </c>
      <c r="R195" s="16" t="e">
        <f t="shared" si="10"/>
        <v>#DIV/0!</v>
      </c>
      <c r="S195" s="16" t="e">
        <f>ROUND(IF(C195&lt;16,$K195/($D195^0.450818786555515)*'Hintergrund Berechnung'!$N$941,$K195/($D195^0.450818786555515)*'Hintergrund Berechnung'!$N$942),0)</f>
        <v>#DIV/0!</v>
      </c>
      <c r="T195" s="16">
        <f>ROUND(IF(C195&lt;16,$L195*'Hintergrund Berechnung'!$O$941,$L195*'Hintergrund Berechnung'!$O$942),0)</f>
        <v>0</v>
      </c>
      <c r="U195" s="16">
        <f>ROUND(IF(C195&lt;16,IF(M195&gt;0,(25-$M195)*'Hintergrund Berechnung'!$J$941,0),IF(M195&gt;0,(25-$M195)*'Hintergrund Berechnung'!$J$942,0)),0)</f>
        <v>0</v>
      </c>
      <c r="V195" s="18" t="e">
        <f t="shared" si="11"/>
        <v>#DIV/0!</v>
      </c>
    </row>
    <row r="196" spans="15:22" x14ac:dyDescent="0.5">
      <c r="O196" s="16">
        <f t="shared" si="9"/>
        <v>0</v>
      </c>
      <c r="P196" s="16" t="e">
        <f>IF($C196&lt;16,MAX($E196:$G196)/($D196^0.70558407859294)*'Hintergrund Berechnung'!$I$941,MAX($E196:$G196)/($D196^0.70558407859294)*'Hintergrund Berechnung'!$I$942)</f>
        <v>#DIV/0!</v>
      </c>
      <c r="Q196" s="16" t="e">
        <f>IF($C196&lt;16,MAX($H196:$J196)/($D196^0.70558407859294)*'Hintergrund Berechnung'!$I$941,MAX($H196:$J196)/($D196^0.70558407859294)*'Hintergrund Berechnung'!$I$942)</f>
        <v>#DIV/0!</v>
      </c>
      <c r="R196" s="16" t="e">
        <f t="shared" si="10"/>
        <v>#DIV/0!</v>
      </c>
      <c r="S196" s="16" t="e">
        <f>ROUND(IF(C196&lt;16,$K196/($D196^0.450818786555515)*'Hintergrund Berechnung'!$N$941,$K196/($D196^0.450818786555515)*'Hintergrund Berechnung'!$N$942),0)</f>
        <v>#DIV/0!</v>
      </c>
      <c r="T196" s="16">
        <f>ROUND(IF(C196&lt;16,$L196*'Hintergrund Berechnung'!$O$941,$L196*'Hintergrund Berechnung'!$O$942),0)</f>
        <v>0</v>
      </c>
      <c r="U196" s="16">
        <f>ROUND(IF(C196&lt;16,IF(M196&gt;0,(25-$M196)*'Hintergrund Berechnung'!$J$941,0),IF(M196&gt;0,(25-$M196)*'Hintergrund Berechnung'!$J$942,0)),0)</f>
        <v>0</v>
      </c>
      <c r="V196" s="18" t="e">
        <f t="shared" si="11"/>
        <v>#DIV/0!</v>
      </c>
    </row>
    <row r="197" spans="15:22" x14ac:dyDescent="0.5">
      <c r="O197" s="16">
        <f t="shared" si="9"/>
        <v>0</v>
      </c>
      <c r="P197" s="16" t="e">
        <f>IF($C197&lt;16,MAX($E197:$G197)/($D197^0.70558407859294)*'Hintergrund Berechnung'!$I$941,MAX($E197:$G197)/($D197^0.70558407859294)*'Hintergrund Berechnung'!$I$942)</f>
        <v>#DIV/0!</v>
      </c>
      <c r="Q197" s="16" t="e">
        <f>IF($C197&lt;16,MAX($H197:$J197)/($D197^0.70558407859294)*'Hintergrund Berechnung'!$I$941,MAX($H197:$J197)/($D197^0.70558407859294)*'Hintergrund Berechnung'!$I$942)</f>
        <v>#DIV/0!</v>
      </c>
      <c r="R197" s="16" t="e">
        <f t="shared" si="10"/>
        <v>#DIV/0!</v>
      </c>
      <c r="S197" s="16" t="e">
        <f>ROUND(IF(C197&lt;16,$K197/($D197^0.450818786555515)*'Hintergrund Berechnung'!$N$941,$K197/($D197^0.450818786555515)*'Hintergrund Berechnung'!$N$942),0)</f>
        <v>#DIV/0!</v>
      </c>
      <c r="T197" s="16">
        <f>ROUND(IF(C197&lt;16,$L197*'Hintergrund Berechnung'!$O$941,$L197*'Hintergrund Berechnung'!$O$942),0)</f>
        <v>0</v>
      </c>
      <c r="U197" s="16">
        <f>ROUND(IF(C197&lt;16,IF(M197&gt;0,(25-$M197)*'Hintergrund Berechnung'!$J$941,0),IF(M197&gt;0,(25-$M197)*'Hintergrund Berechnung'!$J$942,0)),0)</f>
        <v>0</v>
      </c>
      <c r="V197" s="18" t="e">
        <f t="shared" si="11"/>
        <v>#DIV/0!</v>
      </c>
    </row>
    <row r="198" spans="15:22" x14ac:dyDescent="0.5">
      <c r="O198" s="16">
        <f t="shared" si="9"/>
        <v>0</v>
      </c>
      <c r="P198" s="16" t="e">
        <f>IF($C198&lt;16,MAX($E198:$G198)/($D198^0.70558407859294)*'Hintergrund Berechnung'!$I$941,MAX($E198:$G198)/($D198^0.70558407859294)*'Hintergrund Berechnung'!$I$942)</f>
        <v>#DIV/0!</v>
      </c>
      <c r="Q198" s="16" t="e">
        <f>IF($C198&lt;16,MAX($H198:$J198)/($D198^0.70558407859294)*'Hintergrund Berechnung'!$I$941,MAX($H198:$J198)/($D198^0.70558407859294)*'Hintergrund Berechnung'!$I$942)</f>
        <v>#DIV/0!</v>
      </c>
      <c r="R198" s="16" t="e">
        <f t="shared" si="10"/>
        <v>#DIV/0!</v>
      </c>
      <c r="S198" s="16" t="e">
        <f>ROUND(IF(C198&lt;16,$K198/($D198^0.450818786555515)*'Hintergrund Berechnung'!$N$941,$K198/($D198^0.450818786555515)*'Hintergrund Berechnung'!$N$942),0)</f>
        <v>#DIV/0!</v>
      </c>
      <c r="T198" s="16">
        <f>ROUND(IF(C198&lt;16,$L198*'Hintergrund Berechnung'!$O$941,$L198*'Hintergrund Berechnung'!$O$942),0)</f>
        <v>0</v>
      </c>
      <c r="U198" s="16">
        <f>ROUND(IF(C198&lt;16,IF(M198&gt;0,(25-$M198)*'Hintergrund Berechnung'!$J$941,0),IF(M198&gt;0,(25-$M198)*'Hintergrund Berechnung'!$J$942,0)),0)</f>
        <v>0</v>
      </c>
      <c r="V198" s="18" t="e">
        <f t="shared" si="11"/>
        <v>#DIV/0!</v>
      </c>
    </row>
    <row r="199" spans="15:22" x14ac:dyDescent="0.5">
      <c r="O199" s="16">
        <f t="shared" si="9"/>
        <v>0</v>
      </c>
      <c r="P199" s="16" t="e">
        <f>IF($C199&lt;16,MAX($E199:$G199)/($D199^0.70558407859294)*'Hintergrund Berechnung'!$I$941,MAX($E199:$G199)/($D199^0.70558407859294)*'Hintergrund Berechnung'!$I$942)</f>
        <v>#DIV/0!</v>
      </c>
      <c r="Q199" s="16" t="e">
        <f>IF($C199&lt;16,MAX($H199:$J199)/($D199^0.70558407859294)*'Hintergrund Berechnung'!$I$941,MAX($H199:$J199)/($D199^0.70558407859294)*'Hintergrund Berechnung'!$I$942)</f>
        <v>#DIV/0!</v>
      </c>
      <c r="R199" s="16" t="e">
        <f t="shared" si="10"/>
        <v>#DIV/0!</v>
      </c>
      <c r="S199" s="16" t="e">
        <f>ROUND(IF(C199&lt;16,$K199/($D199^0.450818786555515)*'Hintergrund Berechnung'!$N$941,$K199/($D199^0.450818786555515)*'Hintergrund Berechnung'!$N$942),0)</f>
        <v>#DIV/0!</v>
      </c>
      <c r="T199" s="16">
        <f>ROUND(IF(C199&lt;16,$L199*'Hintergrund Berechnung'!$O$941,$L199*'Hintergrund Berechnung'!$O$942),0)</f>
        <v>0</v>
      </c>
      <c r="U199" s="16">
        <f>ROUND(IF(C199&lt;16,IF(M199&gt;0,(25-$M199)*'Hintergrund Berechnung'!$J$941,0),IF(M199&gt;0,(25-$M199)*'Hintergrund Berechnung'!$J$942,0)),0)</f>
        <v>0</v>
      </c>
      <c r="V199" s="18" t="e">
        <f t="shared" si="11"/>
        <v>#DIV/0!</v>
      </c>
    </row>
    <row r="200" spans="15:22" x14ac:dyDescent="0.5">
      <c r="O200" s="16">
        <f t="shared" si="9"/>
        <v>0</v>
      </c>
      <c r="P200" s="16" t="e">
        <f>IF($C200&lt;16,MAX($E200:$G200)/($D200^0.70558407859294)*'Hintergrund Berechnung'!$I$941,MAX($E200:$G200)/($D200^0.70558407859294)*'Hintergrund Berechnung'!$I$942)</f>
        <v>#DIV/0!</v>
      </c>
      <c r="Q200" s="16" t="e">
        <f>IF($C200&lt;16,MAX($H200:$J200)/($D200^0.70558407859294)*'Hintergrund Berechnung'!$I$941,MAX($H200:$J200)/($D200^0.70558407859294)*'Hintergrund Berechnung'!$I$942)</f>
        <v>#DIV/0!</v>
      </c>
      <c r="R200" s="16" t="e">
        <f t="shared" si="10"/>
        <v>#DIV/0!</v>
      </c>
      <c r="S200" s="16" t="e">
        <f>ROUND(IF(C200&lt;16,$K200/($D200^0.450818786555515)*'Hintergrund Berechnung'!$N$941,$K200/($D200^0.450818786555515)*'Hintergrund Berechnung'!$N$942),0)</f>
        <v>#DIV/0!</v>
      </c>
      <c r="T200" s="16">
        <f>ROUND(IF(C200&lt;16,$L200*'Hintergrund Berechnung'!$O$941,$L200*'Hintergrund Berechnung'!$O$942),0)</f>
        <v>0</v>
      </c>
      <c r="U200" s="16">
        <f>ROUND(IF(C200&lt;16,IF(M200&gt;0,(25-$M200)*'Hintergrund Berechnung'!$J$941,0),IF(M200&gt;0,(25-$M200)*'Hintergrund Berechnung'!$J$942,0)),0)</f>
        <v>0</v>
      </c>
      <c r="V200" s="18" t="e">
        <f t="shared" si="11"/>
        <v>#DIV/0!</v>
      </c>
    </row>
    <row r="201" spans="15:22" x14ac:dyDescent="0.5">
      <c r="O201" s="16">
        <f t="shared" si="9"/>
        <v>0</v>
      </c>
      <c r="P201" s="16" t="e">
        <f>IF($C201&lt;16,MAX($E201:$G201)/($D201^0.70558407859294)*'Hintergrund Berechnung'!$I$941,MAX($E201:$G201)/($D201^0.70558407859294)*'Hintergrund Berechnung'!$I$942)</f>
        <v>#DIV/0!</v>
      </c>
      <c r="Q201" s="16" t="e">
        <f>IF($C201&lt;16,MAX($H201:$J201)/($D201^0.70558407859294)*'Hintergrund Berechnung'!$I$941,MAX($H201:$J201)/($D201^0.70558407859294)*'Hintergrund Berechnung'!$I$942)</f>
        <v>#DIV/0!</v>
      </c>
      <c r="R201" s="16" t="e">
        <f t="shared" si="10"/>
        <v>#DIV/0!</v>
      </c>
      <c r="S201" s="16" t="e">
        <f>ROUND(IF(C201&lt;16,$K201/($D201^0.450818786555515)*'Hintergrund Berechnung'!$N$941,$K201/($D201^0.450818786555515)*'Hintergrund Berechnung'!$N$942),0)</f>
        <v>#DIV/0!</v>
      </c>
      <c r="T201" s="16">
        <f>ROUND(IF(C201&lt;16,$L201*'Hintergrund Berechnung'!$O$941,$L201*'Hintergrund Berechnung'!$O$942),0)</f>
        <v>0</v>
      </c>
      <c r="U201" s="16">
        <f>ROUND(IF(C201&lt;16,IF(M201&gt;0,(25-$M201)*'Hintergrund Berechnung'!$J$941,0),IF(M201&gt;0,(25-$M201)*'Hintergrund Berechnung'!$J$942,0)),0)</f>
        <v>0</v>
      </c>
      <c r="V201" s="18" t="e">
        <f t="shared" si="11"/>
        <v>#DIV/0!</v>
      </c>
    </row>
    <row r="202" spans="15:22" x14ac:dyDescent="0.5">
      <c r="O202" s="16">
        <f t="shared" si="9"/>
        <v>0</v>
      </c>
      <c r="P202" s="16" t="e">
        <f>IF($C202&lt;16,MAX($E202:$G202)/($D202^0.70558407859294)*'Hintergrund Berechnung'!$I$941,MAX($E202:$G202)/($D202^0.70558407859294)*'Hintergrund Berechnung'!$I$942)</f>
        <v>#DIV/0!</v>
      </c>
      <c r="Q202" s="16" t="e">
        <f>IF($C202&lt;16,MAX($H202:$J202)/($D202^0.70558407859294)*'Hintergrund Berechnung'!$I$941,MAX($H202:$J202)/($D202^0.70558407859294)*'Hintergrund Berechnung'!$I$942)</f>
        <v>#DIV/0!</v>
      </c>
      <c r="R202" s="16" t="e">
        <f t="shared" si="10"/>
        <v>#DIV/0!</v>
      </c>
      <c r="S202" s="16" t="e">
        <f>ROUND(IF(C202&lt;16,$K202/($D202^0.450818786555515)*'Hintergrund Berechnung'!$N$941,$K202/($D202^0.450818786555515)*'Hintergrund Berechnung'!$N$942),0)</f>
        <v>#DIV/0!</v>
      </c>
      <c r="T202" s="16">
        <f>ROUND(IF(C202&lt;16,$L202*'Hintergrund Berechnung'!$O$941,$L202*'Hintergrund Berechnung'!$O$942),0)</f>
        <v>0</v>
      </c>
      <c r="U202" s="16">
        <f>ROUND(IF(C202&lt;16,IF(M202&gt;0,(25-$M202)*'Hintergrund Berechnung'!$J$941,0),IF(M202&gt;0,(25-$M202)*'Hintergrund Berechnung'!$J$942,0)),0)</f>
        <v>0</v>
      </c>
      <c r="V202" s="18" t="e">
        <f t="shared" si="11"/>
        <v>#DIV/0!</v>
      </c>
    </row>
    <row r="203" spans="15:22" x14ac:dyDescent="0.5">
      <c r="O203" s="16">
        <f t="shared" si="9"/>
        <v>0</v>
      </c>
      <c r="P203" s="16" t="e">
        <f>IF($C203&lt;16,MAX($E203:$G203)/($D203^0.70558407859294)*'Hintergrund Berechnung'!$I$941,MAX($E203:$G203)/($D203^0.70558407859294)*'Hintergrund Berechnung'!$I$942)</f>
        <v>#DIV/0!</v>
      </c>
      <c r="Q203" s="16" t="e">
        <f>IF($C203&lt;16,MAX($H203:$J203)/($D203^0.70558407859294)*'Hintergrund Berechnung'!$I$941,MAX($H203:$J203)/($D203^0.70558407859294)*'Hintergrund Berechnung'!$I$942)</f>
        <v>#DIV/0!</v>
      </c>
      <c r="R203" s="16" t="e">
        <f t="shared" si="10"/>
        <v>#DIV/0!</v>
      </c>
      <c r="S203" s="16" t="e">
        <f>ROUND(IF(C203&lt;16,$K203/($D203^0.450818786555515)*'Hintergrund Berechnung'!$N$941,$K203/($D203^0.450818786555515)*'Hintergrund Berechnung'!$N$942),0)</f>
        <v>#DIV/0!</v>
      </c>
      <c r="T203" s="16">
        <f>ROUND(IF(C203&lt;16,$L203*'Hintergrund Berechnung'!$O$941,$L203*'Hintergrund Berechnung'!$O$942),0)</f>
        <v>0</v>
      </c>
      <c r="U203" s="16">
        <f>ROUND(IF(C203&lt;16,IF(M203&gt;0,(25-$M203)*'Hintergrund Berechnung'!$J$941,0),IF(M203&gt;0,(25-$M203)*'Hintergrund Berechnung'!$J$942,0)),0)</f>
        <v>0</v>
      </c>
      <c r="V203" s="18" t="e">
        <f t="shared" si="11"/>
        <v>#DIV/0!</v>
      </c>
    </row>
    <row r="204" spans="15:22" x14ac:dyDescent="0.5">
      <c r="O204" s="16">
        <f t="shared" si="9"/>
        <v>0</v>
      </c>
      <c r="P204" s="16" t="e">
        <f>IF($C204&lt;16,MAX($E204:$G204)/($D204^0.70558407859294)*'Hintergrund Berechnung'!$I$941,MAX($E204:$G204)/($D204^0.70558407859294)*'Hintergrund Berechnung'!$I$942)</f>
        <v>#DIV/0!</v>
      </c>
      <c r="Q204" s="16" t="e">
        <f>IF($C204&lt;16,MAX($H204:$J204)/($D204^0.70558407859294)*'Hintergrund Berechnung'!$I$941,MAX($H204:$J204)/($D204^0.70558407859294)*'Hintergrund Berechnung'!$I$942)</f>
        <v>#DIV/0!</v>
      </c>
      <c r="R204" s="16" t="e">
        <f t="shared" si="10"/>
        <v>#DIV/0!</v>
      </c>
      <c r="S204" s="16" t="e">
        <f>ROUND(IF(C204&lt;16,$K204/($D204^0.450818786555515)*'Hintergrund Berechnung'!$N$941,$K204/($D204^0.450818786555515)*'Hintergrund Berechnung'!$N$942),0)</f>
        <v>#DIV/0!</v>
      </c>
      <c r="T204" s="16">
        <f>ROUND(IF(C204&lt;16,$L204*'Hintergrund Berechnung'!$O$941,$L204*'Hintergrund Berechnung'!$O$942),0)</f>
        <v>0</v>
      </c>
      <c r="U204" s="16">
        <f>ROUND(IF(C204&lt;16,IF(M204&gt;0,(25-$M204)*'Hintergrund Berechnung'!$J$941,0),IF(M204&gt;0,(25-$M204)*'Hintergrund Berechnung'!$J$942,0)),0)</f>
        <v>0</v>
      </c>
      <c r="V204" s="18" t="e">
        <f t="shared" si="11"/>
        <v>#DIV/0!</v>
      </c>
    </row>
    <row r="205" spans="15:22" x14ac:dyDescent="0.5">
      <c r="O205" s="16">
        <f t="shared" si="9"/>
        <v>0</v>
      </c>
      <c r="P205" s="16" t="e">
        <f>IF($C205&lt;16,MAX($E205:$G205)/($D205^0.70558407859294)*'Hintergrund Berechnung'!$I$941,MAX($E205:$G205)/($D205^0.70558407859294)*'Hintergrund Berechnung'!$I$942)</f>
        <v>#DIV/0!</v>
      </c>
      <c r="Q205" s="16" t="e">
        <f>IF($C205&lt;16,MAX($H205:$J205)/($D205^0.70558407859294)*'Hintergrund Berechnung'!$I$941,MAX($H205:$J205)/($D205^0.70558407859294)*'Hintergrund Berechnung'!$I$942)</f>
        <v>#DIV/0!</v>
      </c>
      <c r="R205" s="16" t="e">
        <f t="shared" si="10"/>
        <v>#DIV/0!</v>
      </c>
      <c r="S205" s="16" t="e">
        <f>ROUND(IF(C205&lt;16,$K205/($D205^0.450818786555515)*'Hintergrund Berechnung'!$N$941,$K205/($D205^0.450818786555515)*'Hintergrund Berechnung'!$N$942),0)</f>
        <v>#DIV/0!</v>
      </c>
      <c r="T205" s="16">
        <f>ROUND(IF(C205&lt;16,$L205*'Hintergrund Berechnung'!$O$941,$L205*'Hintergrund Berechnung'!$O$942),0)</f>
        <v>0</v>
      </c>
      <c r="U205" s="16">
        <f>ROUND(IF(C205&lt;16,IF(M205&gt;0,(25-$M205)*'Hintergrund Berechnung'!$J$941,0),IF(M205&gt;0,(25-$M205)*'Hintergrund Berechnung'!$J$942,0)),0)</f>
        <v>0</v>
      </c>
      <c r="V205" s="18" t="e">
        <f t="shared" si="11"/>
        <v>#DIV/0!</v>
      </c>
    </row>
    <row r="206" spans="15:22" x14ac:dyDescent="0.5">
      <c r="O206" s="16">
        <f t="shared" si="9"/>
        <v>0</v>
      </c>
      <c r="P206" s="16" t="e">
        <f>IF($C206&lt;16,MAX($E206:$G206)/($D206^0.70558407859294)*'Hintergrund Berechnung'!$I$941,MAX($E206:$G206)/($D206^0.70558407859294)*'Hintergrund Berechnung'!$I$942)</f>
        <v>#DIV/0!</v>
      </c>
      <c r="Q206" s="16" t="e">
        <f>IF($C206&lt;16,MAX($H206:$J206)/($D206^0.70558407859294)*'Hintergrund Berechnung'!$I$941,MAX($H206:$J206)/($D206^0.70558407859294)*'Hintergrund Berechnung'!$I$942)</f>
        <v>#DIV/0!</v>
      </c>
      <c r="R206" s="16" t="e">
        <f t="shared" si="10"/>
        <v>#DIV/0!</v>
      </c>
      <c r="S206" s="16" t="e">
        <f>ROUND(IF(C206&lt;16,$K206/($D206^0.450818786555515)*'Hintergrund Berechnung'!$N$941,$K206/($D206^0.450818786555515)*'Hintergrund Berechnung'!$N$942),0)</f>
        <v>#DIV/0!</v>
      </c>
      <c r="T206" s="16">
        <f>ROUND(IF(C206&lt;16,$L206*'Hintergrund Berechnung'!$O$941,$L206*'Hintergrund Berechnung'!$O$942),0)</f>
        <v>0</v>
      </c>
      <c r="U206" s="16">
        <f>ROUND(IF(C206&lt;16,IF(M206&gt;0,(25-$M206)*'Hintergrund Berechnung'!$J$941,0),IF(M206&gt;0,(25-$M206)*'Hintergrund Berechnung'!$J$942,0)),0)</f>
        <v>0</v>
      </c>
      <c r="V206" s="18" t="e">
        <f t="shared" si="11"/>
        <v>#DIV/0!</v>
      </c>
    </row>
    <row r="207" spans="15:22" x14ac:dyDescent="0.5">
      <c r="O207" s="16">
        <f t="shared" si="9"/>
        <v>0</v>
      </c>
      <c r="P207" s="16" t="e">
        <f>IF($C207&lt;16,MAX($E207:$G207)/($D207^0.70558407859294)*'Hintergrund Berechnung'!$I$941,MAX($E207:$G207)/($D207^0.70558407859294)*'Hintergrund Berechnung'!$I$942)</f>
        <v>#DIV/0!</v>
      </c>
      <c r="Q207" s="16" t="e">
        <f>IF($C207&lt;16,MAX($H207:$J207)/($D207^0.70558407859294)*'Hintergrund Berechnung'!$I$941,MAX($H207:$J207)/($D207^0.70558407859294)*'Hintergrund Berechnung'!$I$942)</f>
        <v>#DIV/0!</v>
      </c>
      <c r="R207" s="16" t="e">
        <f t="shared" si="10"/>
        <v>#DIV/0!</v>
      </c>
      <c r="S207" s="16" t="e">
        <f>ROUND(IF(C207&lt;16,$K207/($D207^0.450818786555515)*'Hintergrund Berechnung'!$N$941,$K207/($D207^0.450818786555515)*'Hintergrund Berechnung'!$N$942),0)</f>
        <v>#DIV/0!</v>
      </c>
      <c r="T207" s="16">
        <f>ROUND(IF(C207&lt;16,$L207*'Hintergrund Berechnung'!$O$941,$L207*'Hintergrund Berechnung'!$O$942),0)</f>
        <v>0</v>
      </c>
      <c r="U207" s="16">
        <f>ROUND(IF(C207&lt;16,IF(M207&gt;0,(25-$M207)*'Hintergrund Berechnung'!$J$941,0),IF(M207&gt;0,(25-$M207)*'Hintergrund Berechnung'!$J$942,0)),0)</f>
        <v>0</v>
      </c>
      <c r="V207" s="18" t="e">
        <f t="shared" si="11"/>
        <v>#DIV/0!</v>
      </c>
    </row>
    <row r="208" spans="15:22" x14ac:dyDescent="0.5">
      <c r="O208" s="16">
        <f t="shared" si="9"/>
        <v>0</v>
      </c>
      <c r="P208" s="16" t="e">
        <f>IF($C208&lt;16,MAX($E208:$G208)/($D208^0.70558407859294)*'Hintergrund Berechnung'!$I$941,MAX($E208:$G208)/($D208^0.70558407859294)*'Hintergrund Berechnung'!$I$942)</f>
        <v>#DIV/0!</v>
      </c>
      <c r="Q208" s="16" t="e">
        <f>IF($C208&lt;16,MAX($H208:$J208)/($D208^0.70558407859294)*'Hintergrund Berechnung'!$I$941,MAX($H208:$J208)/($D208^0.70558407859294)*'Hintergrund Berechnung'!$I$942)</f>
        <v>#DIV/0!</v>
      </c>
      <c r="R208" s="16" t="e">
        <f t="shared" si="10"/>
        <v>#DIV/0!</v>
      </c>
      <c r="S208" s="16" t="e">
        <f>ROUND(IF(C208&lt;16,$K208/($D208^0.450818786555515)*'Hintergrund Berechnung'!$N$941,$K208/($D208^0.450818786555515)*'Hintergrund Berechnung'!$N$942),0)</f>
        <v>#DIV/0!</v>
      </c>
      <c r="T208" s="16">
        <f>ROUND(IF(C208&lt;16,$L208*'Hintergrund Berechnung'!$O$941,$L208*'Hintergrund Berechnung'!$O$942),0)</f>
        <v>0</v>
      </c>
      <c r="U208" s="16">
        <f>ROUND(IF(C208&lt;16,IF(M208&gt;0,(25-$M208)*'Hintergrund Berechnung'!$J$941,0),IF(M208&gt;0,(25-$M208)*'Hintergrund Berechnung'!$J$942,0)),0)</f>
        <v>0</v>
      </c>
      <c r="V208" s="18" t="e">
        <f t="shared" si="11"/>
        <v>#DIV/0!</v>
      </c>
    </row>
    <row r="209" spans="15:22" x14ac:dyDescent="0.5">
      <c r="O209" s="16">
        <f t="shared" si="9"/>
        <v>0</v>
      </c>
      <c r="P209" s="16" t="e">
        <f>IF($C209&lt;16,MAX($E209:$G209)/($D209^0.70558407859294)*'Hintergrund Berechnung'!$I$941,MAX($E209:$G209)/($D209^0.70558407859294)*'Hintergrund Berechnung'!$I$942)</f>
        <v>#DIV/0!</v>
      </c>
      <c r="Q209" s="16" t="e">
        <f>IF($C209&lt;16,MAX($H209:$J209)/($D209^0.70558407859294)*'Hintergrund Berechnung'!$I$941,MAX($H209:$J209)/($D209^0.70558407859294)*'Hintergrund Berechnung'!$I$942)</f>
        <v>#DIV/0!</v>
      </c>
      <c r="R209" s="16" t="e">
        <f t="shared" si="10"/>
        <v>#DIV/0!</v>
      </c>
      <c r="S209" s="16" t="e">
        <f>ROUND(IF(C209&lt;16,$K209/($D209^0.450818786555515)*'Hintergrund Berechnung'!$N$941,$K209/($D209^0.450818786555515)*'Hintergrund Berechnung'!$N$942),0)</f>
        <v>#DIV/0!</v>
      </c>
      <c r="T209" s="16">
        <f>ROUND(IF(C209&lt;16,$L209*'Hintergrund Berechnung'!$O$941,$L209*'Hintergrund Berechnung'!$O$942),0)</f>
        <v>0</v>
      </c>
      <c r="U209" s="16">
        <f>ROUND(IF(C209&lt;16,IF(M209&gt;0,(25-$M209)*'Hintergrund Berechnung'!$J$941,0),IF(M209&gt;0,(25-$M209)*'Hintergrund Berechnung'!$J$942,0)),0)</f>
        <v>0</v>
      </c>
      <c r="V209" s="18" t="e">
        <f t="shared" si="11"/>
        <v>#DIV/0!</v>
      </c>
    </row>
    <row r="210" spans="15:22" x14ac:dyDescent="0.5">
      <c r="O210" s="16">
        <f t="shared" si="9"/>
        <v>0</v>
      </c>
      <c r="P210" s="16" t="e">
        <f>IF($C210&lt;16,MAX($E210:$G210)/($D210^0.70558407859294)*'Hintergrund Berechnung'!$I$941,MAX($E210:$G210)/($D210^0.70558407859294)*'Hintergrund Berechnung'!$I$942)</f>
        <v>#DIV/0!</v>
      </c>
      <c r="Q210" s="16" t="e">
        <f>IF($C210&lt;16,MAX($H210:$J210)/($D210^0.70558407859294)*'Hintergrund Berechnung'!$I$941,MAX($H210:$J210)/($D210^0.70558407859294)*'Hintergrund Berechnung'!$I$942)</f>
        <v>#DIV/0!</v>
      </c>
      <c r="R210" s="16" t="e">
        <f t="shared" si="10"/>
        <v>#DIV/0!</v>
      </c>
      <c r="S210" s="16" t="e">
        <f>ROUND(IF(C210&lt;16,$K210/($D210^0.450818786555515)*'Hintergrund Berechnung'!$N$941,$K210/($D210^0.450818786555515)*'Hintergrund Berechnung'!$N$942),0)</f>
        <v>#DIV/0!</v>
      </c>
      <c r="T210" s="16">
        <f>ROUND(IF(C210&lt;16,$L210*'Hintergrund Berechnung'!$O$941,$L210*'Hintergrund Berechnung'!$O$942),0)</f>
        <v>0</v>
      </c>
      <c r="U210" s="16">
        <f>ROUND(IF(C210&lt;16,IF(M210&gt;0,(25-$M210)*'Hintergrund Berechnung'!$J$941,0),IF(M210&gt;0,(25-$M210)*'Hintergrund Berechnung'!$J$942,0)),0)</f>
        <v>0</v>
      </c>
      <c r="V210" s="18" t="e">
        <f t="shared" si="11"/>
        <v>#DIV/0!</v>
      </c>
    </row>
    <row r="211" spans="15:22" x14ac:dyDescent="0.5">
      <c r="O211" s="16">
        <f t="shared" si="9"/>
        <v>0</v>
      </c>
      <c r="P211" s="16" t="e">
        <f>IF($C211&lt;16,MAX($E211:$G211)/($D211^0.70558407859294)*'Hintergrund Berechnung'!$I$941,MAX($E211:$G211)/($D211^0.70558407859294)*'Hintergrund Berechnung'!$I$942)</f>
        <v>#DIV/0!</v>
      </c>
      <c r="Q211" s="16" t="e">
        <f>IF($C211&lt;16,MAX($H211:$J211)/($D211^0.70558407859294)*'Hintergrund Berechnung'!$I$941,MAX($H211:$J211)/($D211^0.70558407859294)*'Hintergrund Berechnung'!$I$942)</f>
        <v>#DIV/0!</v>
      </c>
      <c r="R211" s="16" t="e">
        <f t="shared" si="10"/>
        <v>#DIV/0!</v>
      </c>
      <c r="S211" s="16" t="e">
        <f>ROUND(IF(C211&lt;16,$K211/($D211^0.450818786555515)*'Hintergrund Berechnung'!$N$941,$K211/($D211^0.450818786555515)*'Hintergrund Berechnung'!$N$942),0)</f>
        <v>#DIV/0!</v>
      </c>
      <c r="T211" s="16">
        <f>ROUND(IF(C211&lt;16,$L211*'Hintergrund Berechnung'!$O$941,$L211*'Hintergrund Berechnung'!$O$942),0)</f>
        <v>0</v>
      </c>
      <c r="U211" s="16">
        <f>ROUND(IF(C211&lt;16,IF(M211&gt;0,(25-$M211)*'Hintergrund Berechnung'!$J$941,0),IF(M211&gt;0,(25-$M211)*'Hintergrund Berechnung'!$J$942,0)),0)</f>
        <v>0</v>
      </c>
      <c r="V211" s="18" t="e">
        <f t="shared" si="11"/>
        <v>#DIV/0!</v>
      </c>
    </row>
    <row r="212" spans="15:22" x14ac:dyDescent="0.5">
      <c r="O212" s="16">
        <f t="shared" si="9"/>
        <v>0</v>
      </c>
      <c r="P212" s="16" t="e">
        <f>IF($C212&lt;16,MAX($E212:$G212)/($D212^0.70558407859294)*'Hintergrund Berechnung'!$I$941,MAX($E212:$G212)/($D212^0.70558407859294)*'Hintergrund Berechnung'!$I$942)</f>
        <v>#DIV/0!</v>
      </c>
      <c r="Q212" s="16" t="e">
        <f>IF($C212&lt;16,MAX($H212:$J212)/($D212^0.70558407859294)*'Hintergrund Berechnung'!$I$941,MAX($H212:$J212)/($D212^0.70558407859294)*'Hintergrund Berechnung'!$I$942)</f>
        <v>#DIV/0!</v>
      </c>
      <c r="R212" s="16" t="e">
        <f t="shared" si="10"/>
        <v>#DIV/0!</v>
      </c>
      <c r="S212" s="16" t="e">
        <f>ROUND(IF(C212&lt;16,$K212/($D212^0.450818786555515)*'Hintergrund Berechnung'!$N$941,$K212/($D212^0.450818786555515)*'Hintergrund Berechnung'!$N$942),0)</f>
        <v>#DIV/0!</v>
      </c>
      <c r="T212" s="16">
        <f>ROUND(IF(C212&lt;16,$L212*'Hintergrund Berechnung'!$O$941,$L212*'Hintergrund Berechnung'!$O$942),0)</f>
        <v>0</v>
      </c>
      <c r="U212" s="16">
        <f>ROUND(IF(C212&lt;16,IF(M212&gt;0,(25-$M212)*'Hintergrund Berechnung'!$J$941,0),IF(M212&gt;0,(25-$M212)*'Hintergrund Berechnung'!$J$942,0)),0)</f>
        <v>0</v>
      </c>
      <c r="V212" s="18" t="e">
        <f t="shared" si="11"/>
        <v>#DIV/0!</v>
      </c>
    </row>
    <row r="213" spans="15:22" x14ac:dyDescent="0.5">
      <c r="O213" s="16">
        <f t="shared" si="9"/>
        <v>0</v>
      </c>
      <c r="P213" s="16" t="e">
        <f>IF($C213&lt;16,MAX($E213:$G213)/($D213^0.70558407859294)*'Hintergrund Berechnung'!$I$941,MAX($E213:$G213)/($D213^0.70558407859294)*'Hintergrund Berechnung'!$I$942)</f>
        <v>#DIV/0!</v>
      </c>
      <c r="Q213" s="16" t="e">
        <f>IF($C213&lt;16,MAX($H213:$J213)/($D213^0.70558407859294)*'Hintergrund Berechnung'!$I$941,MAX($H213:$J213)/($D213^0.70558407859294)*'Hintergrund Berechnung'!$I$942)</f>
        <v>#DIV/0!</v>
      </c>
      <c r="R213" s="16" t="e">
        <f t="shared" si="10"/>
        <v>#DIV/0!</v>
      </c>
      <c r="S213" s="16" t="e">
        <f>ROUND(IF(C213&lt;16,$K213/($D213^0.450818786555515)*'Hintergrund Berechnung'!$N$941,$K213/($D213^0.450818786555515)*'Hintergrund Berechnung'!$N$942),0)</f>
        <v>#DIV/0!</v>
      </c>
      <c r="T213" s="16">
        <f>ROUND(IF(C213&lt;16,$L213*'Hintergrund Berechnung'!$O$941,$L213*'Hintergrund Berechnung'!$O$942),0)</f>
        <v>0</v>
      </c>
      <c r="U213" s="16">
        <f>ROUND(IF(C213&lt;16,IF(M213&gt;0,(25-$M213)*'Hintergrund Berechnung'!$J$941,0),IF(M213&gt;0,(25-$M213)*'Hintergrund Berechnung'!$J$942,0)),0)</f>
        <v>0</v>
      </c>
      <c r="V213" s="18" t="e">
        <f t="shared" si="11"/>
        <v>#DIV/0!</v>
      </c>
    </row>
    <row r="214" spans="15:22" x14ac:dyDescent="0.5">
      <c r="O214" s="16">
        <f t="shared" si="9"/>
        <v>0</v>
      </c>
      <c r="P214" s="16" t="e">
        <f>IF($C214&lt;16,MAX($E214:$G214)/($D214^0.70558407859294)*'Hintergrund Berechnung'!$I$941,MAX($E214:$G214)/($D214^0.70558407859294)*'Hintergrund Berechnung'!$I$942)</f>
        <v>#DIV/0!</v>
      </c>
      <c r="Q214" s="16" t="e">
        <f>IF($C214&lt;16,MAX($H214:$J214)/($D214^0.70558407859294)*'Hintergrund Berechnung'!$I$941,MAX($H214:$J214)/($D214^0.70558407859294)*'Hintergrund Berechnung'!$I$942)</f>
        <v>#DIV/0!</v>
      </c>
      <c r="R214" s="16" t="e">
        <f t="shared" si="10"/>
        <v>#DIV/0!</v>
      </c>
      <c r="S214" s="16" t="e">
        <f>ROUND(IF(C214&lt;16,$K214/($D214^0.450818786555515)*'Hintergrund Berechnung'!$N$941,$K214/($D214^0.450818786555515)*'Hintergrund Berechnung'!$N$942),0)</f>
        <v>#DIV/0!</v>
      </c>
      <c r="T214" s="16">
        <f>ROUND(IF(C214&lt;16,$L214*'Hintergrund Berechnung'!$O$941,$L214*'Hintergrund Berechnung'!$O$942),0)</f>
        <v>0</v>
      </c>
      <c r="U214" s="16">
        <f>ROUND(IF(C214&lt;16,IF(M214&gt;0,(25-$M214)*'Hintergrund Berechnung'!$J$941,0),IF(M214&gt;0,(25-$M214)*'Hintergrund Berechnung'!$J$942,0)),0)</f>
        <v>0</v>
      </c>
      <c r="V214" s="18" t="e">
        <f t="shared" si="11"/>
        <v>#DIV/0!</v>
      </c>
    </row>
    <row r="215" spans="15:22" x14ac:dyDescent="0.5">
      <c r="O215" s="16">
        <f t="shared" si="9"/>
        <v>0</v>
      </c>
      <c r="P215" s="16" t="e">
        <f>IF($C215&lt;16,MAX($E215:$G215)/($D215^0.70558407859294)*'Hintergrund Berechnung'!$I$941,MAX($E215:$G215)/($D215^0.70558407859294)*'Hintergrund Berechnung'!$I$942)</f>
        <v>#DIV/0!</v>
      </c>
      <c r="Q215" s="16" t="e">
        <f>IF($C215&lt;16,MAX($H215:$J215)/($D215^0.70558407859294)*'Hintergrund Berechnung'!$I$941,MAX($H215:$J215)/($D215^0.70558407859294)*'Hintergrund Berechnung'!$I$942)</f>
        <v>#DIV/0!</v>
      </c>
      <c r="R215" s="16" t="e">
        <f t="shared" si="10"/>
        <v>#DIV/0!</v>
      </c>
      <c r="S215" s="16" t="e">
        <f>ROUND(IF(C215&lt;16,$K215/($D215^0.450818786555515)*'Hintergrund Berechnung'!$N$941,$K215/($D215^0.450818786555515)*'Hintergrund Berechnung'!$N$942),0)</f>
        <v>#DIV/0!</v>
      </c>
      <c r="T215" s="16">
        <f>ROUND(IF(C215&lt;16,$L215*'Hintergrund Berechnung'!$O$941,$L215*'Hintergrund Berechnung'!$O$942),0)</f>
        <v>0</v>
      </c>
      <c r="U215" s="16">
        <f>ROUND(IF(C215&lt;16,IF(M215&gt;0,(25-$M215)*'Hintergrund Berechnung'!$J$941,0),IF(M215&gt;0,(25-$M215)*'Hintergrund Berechnung'!$J$942,0)),0)</f>
        <v>0</v>
      </c>
      <c r="V215" s="18" t="e">
        <f t="shared" si="11"/>
        <v>#DIV/0!</v>
      </c>
    </row>
    <row r="216" spans="15:22" x14ac:dyDescent="0.5">
      <c r="O216" s="16">
        <f t="shared" si="9"/>
        <v>0</v>
      </c>
      <c r="P216" s="16" t="e">
        <f>IF($C216&lt;16,MAX($E216:$G216)/($D216^0.70558407859294)*'Hintergrund Berechnung'!$I$941,MAX($E216:$G216)/($D216^0.70558407859294)*'Hintergrund Berechnung'!$I$942)</f>
        <v>#DIV/0!</v>
      </c>
      <c r="Q216" s="16" t="e">
        <f>IF($C216&lt;16,MAX($H216:$J216)/($D216^0.70558407859294)*'Hintergrund Berechnung'!$I$941,MAX($H216:$J216)/($D216^0.70558407859294)*'Hintergrund Berechnung'!$I$942)</f>
        <v>#DIV/0!</v>
      </c>
      <c r="R216" s="16" t="e">
        <f t="shared" si="10"/>
        <v>#DIV/0!</v>
      </c>
      <c r="S216" s="16" t="e">
        <f>ROUND(IF(C216&lt;16,$K216/($D216^0.450818786555515)*'Hintergrund Berechnung'!$N$941,$K216/($D216^0.450818786555515)*'Hintergrund Berechnung'!$N$942),0)</f>
        <v>#DIV/0!</v>
      </c>
      <c r="T216" s="16">
        <f>ROUND(IF(C216&lt;16,$L216*'Hintergrund Berechnung'!$O$941,$L216*'Hintergrund Berechnung'!$O$942),0)</f>
        <v>0</v>
      </c>
      <c r="U216" s="16">
        <f>ROUND(IF(C216&lt;16,IF(M216&gt;0,(25-$M216)*'Hintergrund Berechnung'!$J$941,0),IF(M216&gt;0,(25-$M216)*'Hintergrund Berechnung'!$J$942,0)),0)</f>
        <v>0</v>
      </c>
      <c r="V216" s="18" t="e">
        <f t="shared" si="11"/>
        <v>#DIV/0!</v>
      </c>
    </row>
    <row r="217" spans="15:22" x14ac:dyDescent="0.5">
      <c r="O217" s="16">
        <f t="shared" si="9"/>
        <v>0</v>
      </c>
      <c r="P217" s="16" t="e">
        <f>IF($C217&lt;16,MAX($E217:$G217)/($D217^0.70558407859294)*'Hintergrund Berechnung'!$I$941,MAX($E217:$G217)/($D217^0.70558407859294)*'Hintergrund Berechnung'!$I$942)</f>
        <v>#DIV/0!</v>
      </c>
      <c r="Q217" s="16" t="e">
        <f>IF($C217&lt;16,MAX($H217:$J217)/($D217^0.70558407859294)*'Hintergrund Berechnung'!$I$941,MAX($H217:$J217)/($D217^0.70558407859294)*'Hintergrund Berechnung'!$I$942)</f>
        <v>#DIV/0!</v>
      </c>
      <c r="R217" s="16" t="e">
        <f t="shared" si="10"/>
        <v>#DIV/0!</v>
      </c>
      <c r="S217" s="16" t="e">
        <f>ROUND(IF(C217&lt;16,$K217/($D217^0.450818786555515)*'Hintergrund Berechnung'!$N$941,$K217/($D217^0.450818786555515)*'Hintergrund Berechnung'!$N$942),0)</f>
        <v>#DIV/0!</v>
      </c>
      <c r="T217" s="16">
        <f>ROUND(IF(C217&lt;16,$L217*'Hintergrund Berechnung'!$O$941,$L217*'Hintergrund Berechnung'!$O$942),0)</f>
        <v>0</v>
      </c>
      <c r="U217" s="16">
        <f>ROUND(IF(C217&lt;16,IF(M217&gt;0,(25-$M217)*'Hintergrund Berechnung'!$J$941,0),IF(M217&gt;0,(25-$M217)*'Hintergrund Berechnung'!$J$942,0)),0)</f>
        <v>0</v>
      </c>
      <c r="V217" s="18" t="e">
        <f t="shared" si="11"/>
        <v>#DIV/0!</v>
      </c>
    </row>
    <row r="218" spans="15:22" x14ac:dyDescent="0.5">
      <c r="O218" s="16">
        <f t="shared" si="9"/>
        <v>0</v>
      </c>
      <c r="P218" s="16" t="e">
        <f>IF($C218&lt;16,MAX($E218:$G218)/($D218^0.70558407859294)*'Hintergrund Berechnung'!$I$941,MAX($E218:$G218)/($D218^0.70558407859294)*'Hintergrund Berechnung'!$I$942)</f>
        <v>#DIV/0!</v>
      </c>
      <c r="Q218" s="16" t="e">
        <f>IF($C218&lt;16,MAX($H218:$J218)/($D218^0.70558407859294)*'Hintergrund Berechnung'!$I$941,MAX($H218:$J218)/($D218^0.70558407859294)*'Hintergrund Berechnung'!$I$942)</f>
        <v>#DIV/0!</v>
      </c>
      <c r="R218" s="16" t="e">
        <f t="shared" si="10"/>
        <v>#DIV/0!</v>
      </c>
      <c r="S218" s="16" t="e">
        <f>ROUND(IF(C218&lt;16,$K218/($D218^0.450818786555515)*'Hintergrund Berechnung'!$N$941,$K218/($D218^0.450818786555515)*'Hintergrund Berechnung'!$N$942),0)</f>
        <v>#DIV/0!</v>
      </c>
      <c r="T218" s="16">
        <f>ROUND(IF(C218&lt;16,$L218*'Hintergrund Berechnung'!$O$941,$L218*'Hintergrund Berechnung'!$O$942),0)</f>
        <v>0</v>
      </c>
      <c r="U218" s="16">
        <f>ROUND(IF(C218&lt;16,IF(M218&gt;0,(25-$M218)*'Hintergrund Berechnung'!$J$941,0),IF(M218&gt;0,(25-$M218)*'Hintergrund Berechnung'!$J$942,0)),0)</f>
        <v>0</v>
      </c>
      <c r="V218" s="18" t="e">
        <f t="shared" si="11"/>
        <v>#DIV/0!</v>
      </c>
    </row>
    <row r="219" spans="15:22" x14ac:dyDescent="0.5">
      <c r="O219" s="16">
        <f t="shared" si="9"/>
        <v>0</v>
      </c>
      <c r="P219" s="16" t="e">
        <f>IF($C219&lt;16,MAX($E219:$G219)/($D219^0.70558407859294)*'Hintergrund Berechnung'!$I$941,MAX($E219:$G219)/($D219^0.70558407859294)*'Hintergrund Berechnung'!$I$942)</f>
        <v>#DIV/0!</v>
      </c>
      <c r="Q219" s="16" t="e">
        <f>IF($C219&lt;16,MAX($H219:$J219)/($D219^0.70558407859294)*'Hintergrund Berechnung'!$I$941,MAX($H219:$J219)/($D219^0.70558407859294)*'Hintergrund Berechnung'!$I$942)</f>
        <v>#DIV/0!</v>
      </c>
      <c r="R219" s="16" t="e">
        <f t="shared" si="10"/>
        <v>#DIV/0!</v>
      </c>
      <c r="S219" s="16" t="e">
        <f>ROUND(IF(C219&lt;16,$K219/($D219^0.450818786555515)*'Hintergrund Berechnung'!$N$941,$K219/($D219^0.450818786555515)*'Hintergrund Berechnung'!$N$942),0)</f>
        <v>#DIV/0!</v>
      </c>
      <c r="T219" s="16">
        <f>ROUND(IF(C219&lt;16,$L219*'Hintergrund Berechnung'!$O$941,$L219*'Hintergrund Berechnung'!$O$942),0)</f>
        <v>0</v>
      </c>
      <c r="U219" s="16">
        <f>ROUND(IF(C219&lt;16,IF(M219&gt;0,(25-$M219)*'Hintergrund Berechnung'!$J$941,0),IF(M219&gt;0,(25-$M219)*'Hintergrund Berechnung'!$J$942,0)),0)</f>
        <v>0</v>
      </c>
      <c r="V219" s="18" t="e">
        <f t="shared" si="11"/>
        <v>#DIV/0!</v>
      </c>
    </row>
    <row r="220" spans="15:22" x14ac:dyDescent="0.5">
      <c r="O220" s="16">
        <f t="shared" si="9"/>
        <v>0</v>
      </c>
      <c r="P220" s="16" t="e">
        <f>IF($C220&lt;16,MAX($E220:$G220)/($D220^0.70558407859294)*'Hintergrund Berechnung'!$I$941,MAX($E220:$G220)/($D220^0.70558407859294)*'Hintergrund Berechnung'!$I$942)</f>
        <v>#DIV/0!</v>
      </c>
      <c r="Q220" s="16" t="e">
        <f>IF($C220&lt;16,MAX($H220:$J220)/($D220^0.70558407859294)*'Hintergrund Berechnung'!$I$941,MAX($H220:$J220)/($D220^0.70558407859294)*'Hintergrund Berechnung'!$I$942)</f>
        <v>#DIV/0!</v>
      </c>
      <c r="R220" s="16" t="e">
        <f t="shared" si="10"/>
        <v>#DIV/0!</v>
      </c>
      <c r="S220" s="16" t="e">
        <f>ROUND(IF(C220&lt;16,$K220/($D220^0.450818786555515)*'Hintergrund Berechnung'!$N$941,$K220/($D220^0.450818786555515)*'Hintergrund Berechnung'!$N$942),0)</f>
        <v>#DIV/0!</v>
      </c>
      <c r="T220" s="16">
        <f>ROUND(IF(C220&lt;16,$L220*'Hintergrund Berechnung'!$O$941,$L220*'Hintergrund Berechnung'!$O$942),0)</f>
        <v>0</v>
      </c>
      <c r="U220" s="16">
        <f>ROUND(IF(C220&lt;16,IF(M220&gt;0,(25-$M220)*'Hintergrund Berechnung'!$J$941,0),IF(M220&gt;0,(25-$M220)*'Hintergrund Berechnung'!$J$942,0)),0)</f>
        <v>0</v>
      </c>
      <c r="V220" s="18" t="e">
        <f t="shared" si="11"/>
        <v>#DIV/0!</v>
      </c>
    </row>
    <row r="221" spans="15:22" x14ac:dyDescent="0.5">
      <c r="O221" s="16">
        <f t="shared" si="9"/>
        <v>0</v>
      </c>
      <c r="P221" s="16" t="e">
        <f>IF($C221&lt;16,MAX($E221:$G221)/($D221^0.70558407859294)*'Hintergrund Berechnung'!$I$941,MAX($E221:$G221)/($D221^0.70558407859294)*'Hintergrund Berechnung'!$I$942)</f>
        <v>#DIV/0!</v>
      </c>
      <c r="Q221" s="16" t="e">
        <f>IF($C221&lt;16,MAX($H221:$J221)/($D221^0.70558407859294)*'Hintergrund Berechnung'!$I$941,MAX($H221:$J221)/($D221^0.70558407859294)*'Hintergrund Berechnung'!$I$942)</f>
        <v>#DIV/0!</v>
      </c>
      <c r="R221" s="16" t="e">
        <f t="shared" si="10"/>
        <v>#DIV/0!</v>
      </c>
      <c r="S221" s="16" t="e">
        <f>ROUND(IF(C221&lt;16,$K221/($D221^0.450818786555515)*'Hintergrund Berechnung'!$N$941,$K221/($D221^0.450818786555515)*'Hintergrund Berechnung'!$N$942),0)</f>
        <v>#DIV/0!</v>
      </c>
      <c r="T221" s="16">
        <f>ROUND(IF(C221&lt;16,$L221*'Hintergrund Berechnung'!$O$941,$L221*'Hintergrund Berechnung'!$O$942),0)</f>
        <v>0</v>
      </c>
      <c r="U221" s="16">
        <f>ROUND(IF(C221&lt;16,IF(M221&gt;0,(25-$M221)*'Hintergrund Berechnung'!$J$941,0),IF(M221&gt;0,(25-$M221)*'Hintergrund Berechnung'!$J$942,0)),0)</f>
        <v>0</v>
      </c>
      <c r="V221" s="18" t="e">
        <f t="shared" si="11"/>
        <v>#DIV/0!</v>
      </c>
    </row>
    <row r="222" spans="15:22" x14ac:dyDescent="0.5">
      <c r="O222" s="16">
        <f t="shared" si="9"/>
        <v>0</v>
      </c>
      <c r="P222" s="16" t="e">
        <f>IF($C222&lt;16,MAX($E222:$G222)/($D222^0.70558407859294)*'Hintergrund Berechnung'!$I$941,MAX($E222:$G222)/($D222^0.70558407859294)*'Hintergrund Berechnung'!$I$942)</f>
        <v>#DIV/0!</v>
      </c>
      <c r="Q222" s="16" t="e">
        <f>IF($C222&lt;16,MAX($H222:$J222)/($D222^0.70558407859294)*'Hintergrund Berechnung'!$I$941,MAX($H222:$J222)/($D222^0.70558407859294)*'Hintergrund Berechnung'!$I$942)</f>
        <v>#DIV/0!</v>
      </c>
      <c r="R222" s="16" t="e">
        <f t="shared" si="10"/>
        <v>#DIV/0!</v>
      </c>
      <c r="S222" s="16" t="e">
        <f>ROUND(IF(C222&lt;16,$K222/($D222^0.450818786555515)*'Hintergrund Berechnung'!$N$941,$K222/($D222^0.450818786555515)*'Hintergrund Berechnung'!$N$942),0)</f>
        <v>#DIV/0!</v>
      </c>
      <c r="T222" s="16">
        <f>ROUND(IF(C222&lt;16,$L222*'Hintergrund Berechnung'!$O$941,$L222*'Hintergrund Berechnung'!$O$942),0)</f>
        <v>0</v>
      </c>
      <c r="U222" s="16">
        <f>ROUND(IF(C222&lt;16,IF(M222&gt;0,(25-$M222)*'Hintergrund Berechnung'!$J$941,0),IF(M222&gt;0,(25-$M222)*'Hintergrund Berechnung'!$J$942,0)),0)</f>
        <v>0</v>
      </c>
      <c r="V222" s="18" t="e">
        <f t="shared" si="11"/>
        <v>#DIV/0!</v>
      </c>
    </row>
    <row r="223" spans="15:22" x14ac:dyDescent="0.5">
      <c r="O223" s="16">
        <f t="shared" si="9"/>
        <v>0</v>
      </c>
      <c r="P223" s="16" t="e">
        <f>IF($C223&lt;16,MAX($E223:$G223)/($D223^0.70558407859294)*'Hintergrund Berechnung'!$I$941,MAX($E223:$G223)/($D223^0.70558407859294)*'Hintergrund Berechnung'!$I$942)</f>
        <v>#DIV/0!</v>
      </c>
      <c r="Q223" s="16" t="e">
        <f>IF($C223&lt;16,MAX($H223:$J223)/($D223^0.70558407859294)*'Hintergrund Berechnung'!$I$941,MAX($H223:$J223)/($D223^0.70558407859294)*'Hintergrund Berechnung'!$I$942)</f>
        <v>#DIV/0!</v>
      </c>
      <c r="R223" s="16" t="e">
        <f t="shared" si="10"/>
        <v>#DIV/0!</v>
      </c>
      <c r="S223" s="16" t="e">
        <f>ROUND(IF(C223&lt;16,$K223/($D223^0.450818786555515)*'Hintergrund Berechnung'!$N$941,$K223/($D223^0.450818786555515)*'Hintergrund Berechnung'!$N$942),0)</f>
        <v>#DIV/0!</v>
      </c>
      <c r="T223" s="16">
        <f>ROUND(IF(C223&lt;16,$L223*'Hintergrund Berechnung'!$O$941,$L223*'Hintergrund Berechnung'!$O$942),0)</f>
        <v>0</v>
      </c>
      <c r="U223" s="16">
        <f>ROUND(IF(C223&lt;16,IF(M223&gt;0,(25-$M223)*'Hintergrund Berechnung'!$J$941,0),IF(M223&gt;0,(25-$M223)*'Hintergrund Berechnung'!$J$942,0)),0)</f>
        <v>0</v>
      </c>
      <c r="V223" s="18" t="e">
        <f t="shared" si="11"/>
        <v>#DIV/0!</v>
      </c>
    </row>
    <row r="224" spans="15:22" x14ac:dyDescent="0.5">
      <c r="O224" s="16">
        <f t="shared" si="9"/>
        <v>0</v>
      </c>
      <c r="P224" s="16" t="e">
        <f>IF($C224&lt;16,MAX($E224:$G224)/($D224^0.70558407859294)*'Hintergrund Berechnung'!$I$941,MAX($E224:$G224)/($D224^0.70558407859294)*'Hintergrund Berechnung'!$I$942)</f>
        <v>#DIV/0!</v>
      </c>
      <c r="Q224" s="16" t="e">
        <f>IF($C224&lt;16,MAX($H224:$J224)/($D224^0.70558407859294)*'Hintergrund Berechnung'!$I$941,MAX($H224:$J224)/($D224^0.70558407859294)*'Hintergrund Berechnung'!$I$942)</f>
        <v>#DIV/0!</v>
      </c>
      <c r="R224" s="16" t="e">
        <f t="shared" si="10"/>
        <v>#DIV/0!</v>
      </c>
      <c r="S224" s="16" t="e">
        <f>ROUND(IF(C224&lt;16,$K224/($D224^0.450818786555515)*'Hintergrund Berechnung'!$N$941,$K224/($D224^0.450818786555515)*'Hintergrund Berechnung'!$N$942),0)</f>
        <v>#DIV/0!</v>
      </c>
      <c r="T224" s="16">
        <f>ROUND(IF(C224&lt;16,$L224*'Hintergrund Berechnung'!$O$941,$L224*'Hintergrund Berechnung'!$O$942),0)</f>
        <v>0</v>
      </c>
      <c r="U224" s="16">
        <f>ROUND(IF(C224&lt;16,IF(M224&gt;0,(25-$M224)*'Hintergrund Berechnung'!$J$941,0),IF(M224&gt;0,(25-$M224)*'Hintergrund Berechnung'!$J$942,0)),0)</f>
        <v>0</v>
      </c>
      <c r="V224" s="18" t="e">
        <f t="shared" si="11"/>
        <v>#DIV/0!</v>
      </c>
    </row>
    <row r="225" spans="15:22" x14ac:dyDescent="0.5">
      <c r="O225" s="16">
        <f t="shared" si="9"/>
        <v>0</v>
      </c>
      <c r="P225" s="16" t="e">
        <f>IF($C225&lt;16,MAX($E225:$G225)/($D225^0.70558407859294)*'Hintergrund Berechnung'!$I$941,MAX($E225:$G225)/($D225^0.70558407859294)*'Hintergrund Berechnung'!$I$942)</f>
        <v>#DIV/0!</v>
      </c>
      <c r="Q225" s="16" t="e">
        <f>IF($C225&lt;16,MAX($H225:$J225)/($D225^0.70558407859294)*'Hintergrund Berechnung'!$I$941,MAX($H225:$J225)/($D225^0.70558407859294)*'Hintergrund Berechnung'!$I$942)</f>
        <v>#DIV/0!</v>
      </c>
      <c r="R225" s="16" t="e">
        <f t="shared" si="10"/>
        <v>#DIV/0!</v>
      </c>
      <c r="S225" s="16" t="e">
        <f>ROUND(IF(C225&lt;16,$K225/($D225^0.450818786555515)*'Hintergrund Berechnung'!$N$941,$K225/($D225^0.450818786555515)*'Hintergrund Berechnung'!$N$942),0)</f>
        <v>#DIV/0!</v>
      </c>
      <c r="T225" s="16">
        <f>ROUND(IF(C225&lt;16,$L225*'Hintergrund Berechnung'!$O$941,$L225*'Hintergrund Berechnung'!$O$942),0)</f>
        <v>0</v>
      </c>
      <c r="U225" s="16">
        <f>ROUND(IF(C225&lt;16,IF(M225&gt;0,(25-$M225)*'Hintergrund Berechnung'!$J$941,0),IF(M225&gt;0,(25-$M225)*'Hintergrund Berechnung'!$J$942,0)),0)</f>
        <v>0</v>
      </c>
      <c r="V225" s="18" t="e">
        <f t="shared" si="11"/>
        <v>#DIV/0!</v>
      </c>
    </row>
    <row r="226" spans="15:22" x14ac:dyDescent="0.5">
      <c r="O226" s="16">
        <f t="shared" si="9"/>
        <v>0</v>
      </c>
      <c r="P226" s="16" t="e">
        <f>IF($C226&lt;16,MAX($E226:$G226)/($D226^0.70558407859294)*'Hintergrund Berechnung'!$I$941,MAX($E226:$G226)/($D226^0.70558407859294)*'Hintergrund Berechnung'!$I$942)</f>
        <v>#DIV/0!</v>
      </c>
      <c r="Q226" s="16" t="e">
        <f>IF($C226&lt;16,MAX($H226:$J226)/($D226^0.70558407859294)*'Hintergrund Berechnung'!$I$941,MAX($H226:$J226)/($D226^0.70558407859294)*'Hintergrund Berechnung'!$I$942)</f>
        <v>#DIV/0!</v>
      </c>
      <c r="R226" s="16" t="e">
        <f t="shared" si="10"/>
        <v>#DIV/0!</v>
      </c>
      <c r="S226" s="16" t="e">
        <f>ROUND(IF(C226&lt;16,$K226/($D226^0.450818786555515)*'Hintergrund Berechnung'!$N$941,$K226/($D226^0.450818786555515)*'Hintergrund Berechnung'!$N$942),0)</f>
        <v>#DIV/0!</v>
      </c>
      <c r="T226" s="16">
        <f>ROUND(IF(C226&lt;16,$L226*'Hintergrund Berechnung'!$O$941,$L226*'Hintergrund Berechnung'!$O$942),0)</f>
        <v>0</v>
      </c>
      <c r="U226" s="16">
        <f>ROUND(IF(C226&lt;16,IF(M226&gt;0,(25-$M226)*'Hintergrund Berechnung'!$J$941,0),IF(M226&gt;0,(25-$M226)*'Hintergrund Berechnung'!$J$942,0)),0)</f>
        <v>0</v>
      </c>
      <c r="V226" s="18" t="e">
        <f t="shared" si="11"/>
        <v>#DIV/0!</v>
      </c>
    </row>
    <row r="227" spans="15:22" x14ac:dyDescent="0.5">
      <c r="O227" s="16">
        <f t="shared" si="9"/>
        <v>0</v>
      </c>
      <c r="P227" s="16" t="e">
        <f>IF($C227&lt;16,MAX($E227:$G227)/($D227^0.70558407859294)*'Hintergrund Berechnung'!$I$941,MAX($E227:$G227)/($D227^0.70558407859294)*'Hintergrund Berechnung'!$I$942)</f>
        <v>#DIV/0!</v>
      </c>
      <c r="Q227" s="16" t="e">
        <f>IF($C227&lt;16,MAX($H227:$J227)/($D227^0.70558407859294)*'Hintergrund Berechnung'!$I$941,MAX($H227:$J227)/($D227^0.70558407859294)*'Hintergrund Berechnung'!$I$942)</f>
        <v>#DIV/0!</v>
      </c>
      <c r="R227" s="16" t="e">
        <f t="shared" si="10"/>
        <v>#DIV/0!</v>
      </c>
      <c r="S227" s="16" t="e">
        <f>ROUND(IF(C227&lt;16,$K227/($D227^0.450818786555515)*'Hintergrund Berechnung'!$N$941,$K227/($D227^0.450818786555515)*'Hintergrund Berechnung'!$N$942),0)</f>
        <v>#DIV/0!</v>
      </c>
      <c r="T227" s="16">
        <f>ROUND(IF(C227&lt;16,$L227*'Hintergrund Berechnung'!$O$941,$L227*'Hintergrund Berechnung'!$O$942),0)</f>
        <v>0</v>
      </c>
      <c r="U227" s="16">
        <f>ROUND(IF(C227&lt;16,IF(M227&gt;0,(25-$M227)*'Hintergrund Berechnung'!$J$941,0),IF(M227&gt;0,(25-$M227)*'Hintergrund Berechnung'!$J$942,0)),0)</f>
        <v>0</v>
      </c>
      <c r="V227" s="18" t="e">
        <f t="shared" si="11"/>
        <v>#DIV/0!</v>
      </c>
    </row>
    <row r="228" spans="15:22" x14ac:dyDescent="0.5">
      <c r="O228" s="16">
        <f t="shared" si="9"/>
        <v>0</v>
      </c>
      <c r="P228" s="16" t="e">
        <f>IF($C228&lt;16,MAX($E228:$G228)/($D228^0.70558407859294)*'Hintergrund Berechnung'!$I$941,MAX($E228:$G228)/($D228^0.70558407859294)*'Hintergrund Berechnung'!$I$942)</f>
        <v>#DIV/0!</v>
      </c>
      <c r="Q228" s="16" t="e">
        <f>IF($C228&lt;16,MAX($H228:$J228)/($D228^0.70558407859294)*'Hintergrund Berechnung'!$I$941,MAX($H228:$J228)/($D228^0.70558407859294)*'Hintergrund Berechnung'!$I$942)</f>
        <v>#DIV/0!</v>
      </c>
      <c r="R228" s="16" t="e">
        <f t="shared" si="10"/>
        <v>#DIV/0!</v>
      </c>
      <c r="S228" s="16" t="e">
        <f>ROUND(IF(C228&lt;16,$K228/($D228^0.450818786555515)*'Hintergrund Berechnung'!$N$941,$K228/($D228^0.450818786555515)*'Hintergrund Berechnung'!$N$942),0)</f>
        <v>#DIV/0!</v>
      </c>
      <c r="T228" s="16">
        <f>ROUND(IF(C228&lt;16,$L228*'Hintergrund Berechnung'!$O$941,$L228*'Hintergrund Berechnung'!$O$942),0)</f>
        <v>0</v>
      </c>
      <c r="U228" s="16">
        <f>ROUND(IF(C228&lt;16,IF(M228&gt;0,(25-$M228)*'Hintergrund Berechnung'!$J$941,0),IF(M228&gt;0,(25-$M228)*'Hintergrund Berechnung'!$J$942,0)),0)</f>
        <v>0</v>
      </c>
      <c r="V228" s="18" t="e">
        <f t="shared" si="11"/>
        <v>#DIV/0!</v>
      </c>
    </row>
    <row r="229" spans="15:22" x14ac:dyDescent="0.5">
      <c r="O229" s="16">
        <f t="shared" si="9"/>
        <v>0</v>
      </c>
      <c r="P229" s="16" t="e">
        <f>IF($C229&lt;16,MAX($E229:$G229)/($D229^0.70558407859294)*'Hintergrund Berechnung'!$I$941,MAX($E229:$G229)/($D229^0.70558407859294)*'Hintergrund Berechnung'!$I$942)</f>
        <v>#DIV/0!</v>
      </c>
      <c r="Q229" s="16" t="e">
        <f>IF($C229&lt;16,MAX($H229:$J229)/($D229^0.70558407859294)*'Hintergrund Berechnung'!$I$941,MAX($H229:$J229)/($D229^0.70558407859294)*'Hintergrund Berechnung'!$I$942)</f>
        <v>#DIV/0!</v>
      </c>
      <c r="R229" s="16" t="e">
        <f t="shared" si="10"/>
        <v>#DIV/0!</v>
      </c>
      <c r="S229" s="16" t="e">
        <f>ROUND(IF(C229&lt;16,$K229/($D229^0.450818786555515)*'Hintergrund Berechnung'!$N$941,$K229/($D229^0.450818786555515)*'Hintergrund Berechnung'!$N$942),0)</f>
        <v>#DIV/0!</v>
      </c>
      <c r="T229" s="16">
        <f>ROUND(IF(C229&lt;16,$L229*'Hintergrund Berechnung'!$O$941,$L229*'Hintergrund Berechnung'!$O$942),0)</f>
        <v>0</v>
      </c>
      <c r="U229" s="16">
        <f>ROUND(IF(C229&lt;16,IF(M229&gt;0,(25-$M229)*'Hintergrund Berechnung'!$J$941,0),IF(M229&gt;0,(25-$M229)*'Hintergrund Berechnung'!$J$942,0)),0)</f>
        <v>0</v>
      </c>
      <c r="V229" s="18" t="e">
        <f t="shared" si="11"/>
        <v>#DIV/0!</v>
      </c>
    </row>
    <row r="230" spans="15:22" x14ac:dyDescent="0.5">
      <c r="O230" s="16">
        <f t="shared" si="9"/>
        <v>0</v>
      </c>
      <c r="P230" s="16" t="e">
        <f>IF($C230&lt;16,MAX($E230:$G230)/($D230^0.70558407859294)*'Hintergrund Berechnung'!$I$941,MAX($E230:$G230)/($D230^0.70558407859294)*'Hintergrund Berechnung'!$I$942)</f>
        <v>#DIV/0!</v>
      </c>
      <c r="Q230" s="16" t="e">
        <f>IF($C230&lt;16,MAX($H230:$J230)/($D230^0.70558407859294)*'Hintergrund Berechnung'!$I$941,MAX($H230:$J230)/($D230^0.70558407859294)*'Hintergrund Berechnung'!$I$942)</f>
        <v>#DIV/0!</v>
      </c>
      <c r="R230" s="16" t="e">
        <f t="shared" si="10"/>
        <v>#DIV/0!</v>
      </c>
      <c r="S230" s="16" t="e">
        <f>ROUND(IF(C230&lt;16,$K230/($D230^0.450818786555515)*'Hintergrund Berechnung'!$N$941,$K230/($D230^0.450818786555515)*'Hintergrund Berechnung'!$N$942),0)</f>
        <v>#DIV/0!</v>
      </c>
      <c r="T230" s="16">
        <f>ROUND(IF(C230&lt;16,$L230*'Hintergrund Berechnung'!$O$941,$L230*'Hintergrund Berechnung'!$O$942),0)</f>
        <v>0</v>
      </c>
      <c r="U230" s="16">
        <f>ROUND(IF(C230&lt;16,IF(M230&gt;0,(25-$M230)*'Hintergrund Berechnung'!$J$941,0),IF(M230&gt;0,(25-$M230)*'Hintergrund Berechnung'!$J$942,0)),0)</f>
        <v>0</v>
      </c>
      <c r="V230" s="18" t="e">
        <f t="shared" si="11"/>
        <v>#DIV/0!</v>
      </c>
    </row>
    <row r="231" spans="15:22" x14ac:dyDescent="0.5">
      <c r="O231" s="16">
        <f t="shared" si="9"/>
        <v>0</v>
      </c>
      <c r="P231" s="16" t="e">
        <f>IF($C231&lt;16,MAX($E231:$G231)/($D231^0.70558407859294)*'Hintergrund Berechnung'!$I$941,MAX($E231:$G231)/($D231^0.70558407859294)*'Hintergrund Berechnung'!$I$942)</f>
        <v>#DIV/0!</v>
      </c>
      <c r="Q231" s="16" t="e">
        <f>IF($C231&lt;16,MAX($H231:$J231)/($D231^0.70558407859294)*'Hintergrund Berechnung'!$I$941,MAX($H231:$J231)/($D231^0.70558407859294)*'Hintergrund Berechnung'!$I$942)</f>
        <v>#DIV/0!</v>
      </c>
      <c r="R231" s="16" t="e">
        <f t="shared" si="10"/>
        <v>#DIV/0!</v>
      </c>
      <c r="S231" s="16" t="e">
        <f>ROUND(IF(C231&lt;16,$K231/($D231^0.450818786555515)*'Hintergrund Berechnung'!$N$941,$K231/($D231^0.450818786555515)*'Hintergrund Berechnung'!$N$942),0)</f>
        <v>#DIV/0!</v>
      </c>
      <c r="T231" s="16">
        <f>ROUND(IF(C231&lt;16,$L231*'Hintergrund Berechnung'!$O$941,$L231*'Hintergrund Berechnung'!$O$942),0)</f>
        <v>0</v>
      </c>
      <c r="U231" s="16">
        <f>ROUND(IF(C231&lt;16,IF(M231&gt;0,(25-$M231)*'Hintergrund Berechnung'!$J$941,0),IF(M231&gt;0,(25-$M231)*'Hintergrund Berechnung'!$J$942,0)),0)</f>
        <v>0</v>
      </c>
      <c r="V231" s="18" t="e">
        <f t="shared" si="11"/>
        <v>#DIV/0!</v>
      </c>
    </row>
    <row r="232" spans="15:22" x14ac:dyDescent="0.5">
      <c r="O232" s="16">
        <f t="shared" si="9"/>
        <v>0</v>
      </c>
      <c r="P232" s="16" t="e">
        <f>IF($C232&lt;16,MAX($E232:$G232)/($D232^0.70558407859294)*'Hintergrund Berechnung'!$I$941,MAX($E232:$G232)/($D232^0.70558407859294)*'Hintergrund Berechnung'!$I$942)</f>
        <v>#DIV/0!</v>
      </c>
      <c r="Q232" s="16" t="e">
        <f>IF($C232&lt;16,MAX($H232:$J232)/($D232^0.70558407859294)*'Hintergrund Berechnung'!$I$941,MAX($H232:$J232)/($D232^0.70558407859294)*'Hintergrund Berechnung'!$I$942)</f>
        <v>#DIV/0!</v>
      </c>
      <c r="R232" s="16" t="e">
        <f t="shared" si="10"/>
        <v>#DIV/0!</v>
      </c>
      <c r="S232" s="16" t="e">
        <f>ROUND(IF(C232&lt;16,$K232/($D232^0.450818786555515)*'Hintergrund Berechnung'!$N$941,$K232/($D232^0.450818786555515)*'Hintergrund Berechnung'!$N$942),0)</f>
        <v>#DIV/0!</v>
      </c>
      <c r="T232" s="16">
        <f>ROUND(IF(C232&lt;16,$L232*'Hintergrund Berechnung'!$O$941,$L232*'Hintergrund Berechnung'!$O$942),0)</f>
        <v>0</v>
      </c>
      <c r="U232" s="16">
        <f>ROUND(IF(C232&lt;16,IF(M232&gt;0,(25-$M232)*'Hintergrund Berechnung'!$J$941,0),IF(M232&gt;0,(25-$M232)*'Hintergrund Berechnung'!$J$942,0)),0)</f>
        <v>0</v>
      </c>
      <c r="V232" s="18" t="e">
        <f t="shared" si="11"/>
        <v>#DIV/0!</v>
      </c>
    </row>
    <row r="233" spans="15:22" x14ac:dyDescent="0.5">
      <c r="O233" s="16">
        <f t="shared" si="9"/>
        <v>0</v>
      </c>
      <c r="P233" s="16" t="e">
        <f>IF($C233&lt;16,MAX($E233:$G233)/($D233^0.70558407859294)*'Hintergrund Berechnung'!$I$941,MAX($E233:$G233)/($D233^0.70558407859294)*'Hintergrund Berechnung'!$I$942)</f>
        <v>#DIV/0!</v>
      </c>
      <c r="Q233" s="16" t="e">
        <f>IF($C233&lt;16,MAX($H233:$J233)/($D233^0.70558407859294)*'Hintergrund Berechnung'!$I$941,MAX($H233:$J233)/($D233^0.70558407859294)*'Hintergrund Berechnung'!$I$942)</f>
        <v>#DIV/0!</v>
      </c>
      <c r="R233" s="16" t="e">
        <f t="shared" si="10"/>
        <v>#DIV/0!</v>
      </c>
      <c r="S233" s="16" t="e">
        <f>ROUND(IF(C233&lt;16,$K233/($D233^0.450818786555515)*'Hintergrund Berechnung'!$N$941,$K233/($D233^0.450818786555515)*'Hintergrund Berechnung'!$N$942),0)</f>
        <v>#DIV/0!</v>
      </c>
      <c r="T233" s="16">
        <f>ROUND(IF(C233&lt;16,$L233*'Hintergrund Berechnung'!$O$941,$L233*'Hintergrund Berechnung'!$O$942),0)</f>
        <v>0</v>
      </c>
      <c r="U233" s="16">
        <f>ROUND(IF(C233&lt;16,IF(M233&gt;0,(25-$M233)*'Hintergrund Berechnung'!$J$941,0),IF(M233&gt;0,(25-$M233)*'Hintergrund Berechnung'!$J$942,0)),0)</f>
        <v>0</v>
      </c>
      <c r="V233" s="18" t="e">
        <f t="shared" si="11"/>
        <v>#DIV/0!</v>
      </c>
    </row>
    <row r="234" spans="15:22" x14ac:dyDescent="0.5">
      <c r="O234" s="16">
        <f t="shared" si="9"/>
        <v>0</v>
      </c>
      <c r="P234" s="16" t="e">
        <f>IF($C234&lt;16,MAX($E234:$G234)/($D234^0.70558407859294)*'Hintergrund Berechnung'!$I$941,MAX($E234:$G234)/($D234^0.70558407859294)*'Hintergrund Berechnung'!$I$942)</f>
        <v>#DIV/0!</v>
      </c>
      <c r="Q234" s="16" t="e">
        <f>IF($C234&lt;16,MAX($H234:$J234)/($D234^0.70558407859294)*'Hintergrund Berechnung'!$I$941,MAX($H234:$J234)/($D234^0.70558407859294)*'Hintergrund Berechnung'!$I$942)</f>
        <v>#DIV/0!</v>
      </c>
      <c r="R234" s="16" t="e">
        <f t="shared" si="10"/>
        <v>#DIV/0!</v>
      </c>
      <c r="S234" s="16" t="e">
        <f>ROUND(IF(C234&lt;16,$K234/($D234^0.450818786555515)*'Hintergrund Berechnung'!$N$941,$K234/($D234^0.450818786555515)*'Hintergrund Berechnung'!$N$942),0)</f>
        <v>#DIV/0!</v>
      </c>
      <c r="T234" s="16">
        <f>ROUND(IF(C234&lt;16,$L234*'Hintergrund Berechnung'!$O$941,$L234*'Hintergrund Berechnung'!$O$942),0)</f>
        <v>0</v>
      </c>
      <c r="U234" s="16">
        <f>ROUND(IF(C234&lt;16,IF(M234&gt;0,(25-$M234)*'Hintergrund Berechnung'!$J$941,0),IF(M234&gt;0,(25-$M234)*'Hintergrund Berechnung'!$J$942,0)),0)</f>
        <v>0</v>
      </c>
      <c r="V234" s="18" t="e">
        <f t="shared" si="11"/>
        <v>#DIV/0!</v>
      </c>
    </row>
    <row r="235" spans="15:22" x14ac:dyDescent="0.5">
      <c r="O235" s="16">
        <f t="shared" si="9"/>
        <v>0</v>
      </c>
      <c r="P235" s="16" t="e">
        <f>IF($C235&lt;16,MAX($E235:$G235)/($D235^0.70558407859294)*'Hintergrund Berechnung'!$I$941,MAX($E235:$G235)/($D235^0.70558407859294)*'Hintergrund Berechnung'!$I$942)</f>
        <v>#DIV/0!</v>
      </c>
      <c r="Q235" s="16" t="e">
        <f>IF($C235&lt;16,MAX($H235:$J235)/($D235^0.70558407859294)*'Hintergrund Berechnung'!$I$941,MAX($H235:$J235)/($D235^0.70558407859294)*'Hintergrund Berechnung'!$I$942)</f>
        <v>#DIV/0!</v>
      </c>
      <c r="R235" s="16" t="e">
        <f t="shared" si="10"/>
        <v>#DIV/0!</v>
      </c>
      <c r="S235" s="16" t="e">
        <f>ROUND(IF(C235&lt;16,$K235/($D235^0.450818786555515)*'Hintergrund Berechnung'!$N$941,$K235/($D235^0.450818786555515)*'Hintergrund Berechnung'!$N$942),0)</f>
        <v>#DIV/0!</v>
      </c>
      <c r="T235" s="16">
        <f>ROUND(IF(C235&lt;16,$L235*'Hintergrund Berechnung'!$O$941,$L235*'Hintergrund Berechnung'!$O$942),0)</f>
        <v>0</v>
      </c>
      <c r="U235" s="16">
        <f>ROUND(IF(C235&lt;16,IF(M235&gt;0,(25-$M235)*'Hintergrund Berechnung'!$J$941,0),IF(M235&gt;0,(25-$M235)*'Hintergrund Berechnung'!$J$942,0)),0)</f>
        <v>0</v>
      </c>
      <c r="V235" s="18" t="e">
        <f t="shared" si="11"/>
        <v>#DIV/0!</v>
      </c>
    </row>
    <row r="236" spans="15:22" x14ac:dyDescent="0.5">
      <c r="O236" s="16">
        <f t="shared" si="9"/>
        <v>0</v>
      </c>
      <c r="P236" s="16" t="e">
        <f>IF($C236&lt;16,MAX($E236:$G236)/($D236^0.70558407859294)*'Hintergrund Berechnung'!$I$941,MAX($E236:$G236)/($D236^0.70558407859294)*'Hintergrund Berechnung'!$I$942)</f>
        <v>#DIV/0!</v>
      </c>
      <c r="Q236" s="16" t="e">
        <f>IF($C236&lt;16,MAX($H236:$J236)/($D236^0.70558407859294)*'Hintergrund Berechnung'!$I$941,MAX($H236:$J236)/($D236^0.70558407859294)*'Hintergrund Berechnung'!$I$942)</f>
        <v>#DIV/0!</v>
      </c>
      <c r="R236" s="16" t="e">
        <f t="shared" si="10"/>
        <v>#DIV/0!</v>
      </c>
      <c r="S236" s="16" t="e">
        <f>ROUND(IF(C236&lt;16,$K236/($D236^0.450818786555515)*'Hintergrund Berechnung'!$N$941,$K236/($D236^0.450818786555515)*'Hintergrund Berechnung'!$N$942),0)</f>
        <v>#DIV/0!</v>
      </c>
      <c r="T236" s="16">
        <f>ROUND(IF(C236&lt;16,$L236*'Hintergrund Berechnung'!$O$941,$L236*'Hintergrund Berechnung'!$O$942),0)</f>
        <v>0</v>
      </c>
      <c r="U236" s="16">
        <f>ROUND(IF(C236&lt;16,IF(M236&gt;0,(25-$M236)*'Hintergrund Berechnung'!$J$941,0),IF(M236&gt;0,(25-$M236)*'Hintergrund Berechnung'!$J$942,0)),0)</f>
        <v>0</v>
      </c>
      <c r="V236" s="18" t="e">
        <f t="shared" si="11"/>
        <v>#DIV/0!</v>
      </c>
    </row>
    <row r="237" spans="15:22" x14ac:dyDescent="0.5">
      <c r="O237" s="16">
        <f t="shared" si="9"/>
        <v>0</v>
      </c>
      <c r="P237" s="16" t="e">
        <f>IF($C237&lt;16,MAX($E237:$G237)/($D237^0.70558407859294)*'Hintergrund Berechnung'!$I$941,MAX($E237:$G237)/($D237^0.70558407859294)*'Hintergrund Berechnung'!$I$942)</f>
        <v>#DIV/0!</v>
      </c>
      <c r="Q237" s="16" t="e">
        <f>IF($C237&lt;16,MAX($H237:$J237)/($D237^0.70558407859294)*'Hintergrund Berechnung'!$I$941,MAX($H237:$J237)/($D237^0.70558407859294)*'Hintergrund Berechnung'!$I$942)</f>
        <v>#DIV/0!</v>
      </c>
      <c r="R237" s="16" t="e">
        <f t="shared" si="10"/>
        <v>#DIV/0!</v>
      </c>
      <c r="S237" s="16" t="e">
        <f>ROUND(IF(C237&lt;16,$K237/($D237^0.450818786555515)*'Hintergrund Berechnung'!$N$941,$K237/($D237^0.450818786555515)*'Hintergrund Berechnung'!$N$942),0)</f>
        <v>#DIV/0!</v>
      </c>
      <c r="T237" s="16">
        <f>ROUND(IF(C237&lt;16,$L237*'Hintergrund Berechnung'!$O$941,$L237*'Hintergrund Berechnung'!$O$942),0)</f>
        <v>0</v>
      </c>
      <c r="U237" s="16">
        <f>ROUND(IF(C237&lt;16,IF(M237&gt;0,(25-$M237)*'Hintergrund Berechnung'!$J$941,0),IF(M237&gt;0,(25-$M237)*'Hintergrund Berechnung'!$J$942,0)),0)</f>
        <v>0</v>
      </c>
      <c r="V237" s="18" t="e">
        <f t="shared" si="11"/>
        <v>#DIV/0!</v>
      </c>
    </row>
    <row r="238" spans="15:22" x14ac:dyDescent="0.5">
      <c r="O238" s="16">
        <f t="shared" si="9"/>
        <v>0</v>
      </c>
      <c r="P238" s="16" t="e">
        <f>IF($C238&lt;16,MAX($E238:$G238)/($D238^0.70558407859294)*'Hintergrund Berechnung'!$I$941,MAX($E238:$G238)/($D238^0.70558407859294)*'Hintergrund Berechnung'!$I$942)</f>
        <v>#DIV/0!</v>
      </c>
      <c r="Q238" s="16" t="e">
        <f>IF($C238&lt;16,MAX($H238:$J238)/($D238^0.70558407859294)*'Hintergrund Berechnung'!$I$941,MAX($H238:$J238)/($D238^0.70558407859294)*'Hintergrund Berechnung'!$I$942)</f>
        <v>#DIV/0!</v>
      </c>
      <c r="R238" s="16" t="e">
        <f t="shared" si="10"/>
        <v>#DIV/0!</v>
      </c>
      <c r="S238" s="16" t="e">
        <f>ROUND(IF(C238&lt;16,$K238/($D238^0.450818786555515)*'Hintergrund Berechnung'!$N$941,$K238/($D238^0.450818786555515)*'Hintergrund Berechnung'!$N$942),0)</f>
        <v>#DIV/0!</v>
      </c>
      <c r="T238" s="16">
        <f>ROUND(IF(C238&lt;16,$L238*'Hintergrund Berechnung'!$O$941,$L238*'Hintergrund Berechnung'!$O$942),0)</f>
        <v>0</v>
      </c>
      <c r="U238" s="16">
        <f>ROUND(IF(C238&lt;16,IF(M238&gt;0,(25-$M238)*'Hintergrund Berechnung'!$J$941,0),IF(M238&gt;0,(25-$M238)*'Hintergrund Berechnung'!$J$942,0)),0)</f>
        <v>0</v>
      </c>
      <c r="V238" s="18" t="e">
        <f t="shared" si="11"/>
        <v>#DIV/0!</v>
      </c>
    </row>
    <row r="239" spans="15:22" x14ac:dyDescent="0.5">
      <c r="O239" s="16">
        <f t="shared" si="9"/>
        <v>0</v>
      </c>
      <c r="P239" s="16" t="e">
        <f>IF($C239&lt;16,MAX($E239:$G239)/($D239^0.70558407859294)*'Hintergrund Berechnung'!$I$941,MAX($E239:$G239)/($D239^0.70558407859294)*'Hintergrund Berechnung'!$I$942)</f>
        <v>#DIV/0!</v>
      </c>
      <c r="Q239" s="16" t="e">
        <f>IF($C239&lt;16,MAX($H239:$J239)/($D239^0.70558407859294)*'Hintergrund Berechnung'!$I$941,MAX($H239:$J239)/($D239^0.70558407859294)*'Hintergrund Berechnung'!$I$942)</f>
        <v>#DIV/0!</v>
      </c>
      <c r="R239" s="16" t="e">
        <f t="shared" si="10"/>
        <v>#DIV/0!</v>
      </c>
      <c r="S239" s="16" t="e">
        <f>ROUND(IF(C239&lt;16,$K239/($D239^0.450818786555515)*'Hintergrund Berechnung'!$N$941,$K239/($D239^0.450818786555515)*'Hintergrund Berechnung'!$N$942),0)</f>
        <v>#DIV/0!</v>
      </c>
      <c r="T239" s="16">
        <f>ROUND(IF(C239&lt;16,$L239*'Hintergrund Berechnung'!$O$941,$L239*'Hintergrund Berechnung'!$O$942),0)</f>
        <v>0</v>
      </c>
      <c r="U239" s="16">
        <f>ROUND(IF(C239&lt;16,IF(M239&gt;0,(25-$M239)*'Hintergrund Berechnung'!$J$941,0),IF(M239&gt;0,(25-$M239)*'Hintergrund Berechnung'!$J$942,0)),0)</f>
        <v>0</v>
      </c>
      <c r="V239" s="18" t="e">
        <f t="shared" si="11"/>
        <v>#DIV/0!</v>
      </c>
    </row>
    <row r="240" spans="15:22" x14ac:dyDescent="0.5">
      <c r="O240" s="16">
        <f t="shared" si="9"/>
        <v>0</v>
      </c>
      <c r="P240" s="16" t="e">
        <f>IF($C240&lt;16,MAX($E240:$G240)/($D240^0.70558407859294)*'Hintergrund Berechnung'!$I$941,MAX($E240:$G240)/($D240^0.70558407859294)*'Hintergrund Berechnung'!$I$942)</f>
        <v>#DIV/0!</v>
      </c>
      <c r="Q240" s="16" t="e">
        <f>IF($C240&lt;16,MAX($H240:$J240)/($D240^0.70558407859294)*'Hintergrund Berechnung'!$I$941,MAX($H240:$J240)/($D240^0.70558407859294)*'Hintergrund Berechnung'!$I$942)</f>
        <v>#DIV/0!</v>
      </c>
      <c r="R240" s="16" t="e">
        <f t="shared" si="10"/>
        <v>#DIV/0!</v>
      </c>
      <c r="S240" s="16" t="e">
        <f>ROUND(IF(C240&lt;16,$K240/($D240^0.450818786555515)*'Hintergrund Berechnung'!$N$941,$K240/($D240^0.450818786555515)*'Hintergrund Berechnung'!$N$942),0)</f>
        <v>#DIV/0!</v>
      </c>
      <c r="T240" s="16">
        <f>ROUND(IF(C240&lt;16,$L240*'Hintergrund Berechnung'!$O$941,$L240*'Hintergrund Berechnung'!$O$942),0)</f>
        <v>0</v>
      </c>
      <c r="U240" s="16">
        <f>ROUND(IF(C240&lt;16,IF(M240&gt;0,(25-$M240)*'Hintergrund Berechnung'!$J$941,0),IF(M240&gt;0,(25-$M240)*'Hintergrund Berechnung'!$J$942,0)),0)</f>
        <v>0</v>
      </c>
      <c r="V240" s="18" t="e">
        <f t="shared" si="11"/>
        <v>#DIV/0!</v>
      </c>
    </row>
    <row r="241" spans="15:22" x14ac:dyDescent="0.5">
      <c r="O241" s="16">
        <f t="shared" si="9"/>
        <v>0</v>
      </c>
      <c r="P241" s="16" t="e">
        <f>IF($C241&lt;16,MAX($E241:$G241)/($D241^0.70558407859294)*'Hintergrund Berechnung'!$I$941,MAX($E241:$G241)/($D241^0.70558407859294)*'Hintergrund Berechnung'!$I$942)</f>
        <v>#DIV/0!</v>
      </c>
      <c r="Q241" s="16" t="e">
        <f>IF($C241&lt;16,MAX($H241:$J241)/($D241^0.70558407859294)*'Hintergrund Berechnung'!$I$941,MAX($H241:$J241)/($D241^0.70558407859294)*'Hintergrund Berechnung'!$I$942)</f>
        <v>#DIV/0!</v>
      </c>
      <c r="R241" s="16" t="e">
        <f t="shared" si="10"/>
        <v>#DIV/0!</v>
      </c>
      <c r="S241" s="16" t="e">
        <f>ROUND(IF(C241&lt;16,$K241/($D241^0.450818786555515)*'Hintergrund Berechnung'!$N$941,$K241/($D241^0.450818786555515)*'Hintergrund Berechnung'!$N$942),0)</f>
        <v>#DIV/0!</v>
      </c>
      <c r="T241" s="16">
        <f>ROUND(IF(C241&lt;16,$L241*'Hintergrund Berechnung'!$O$941,$L241*'Hintergrund Berechnung'!$O$942),0)</f>
        <v>0</v>
      </c>
      <c r="U241" s="16">
        <f>ROUND(IF(C241&lt;16,IF(M241&gt;0,(25-$M241)*'Hintergrund Berechnung'!$J$941,0),IF(M241&gt;0,(25-$M241)*'Hintergrund Berechnung'!$J$942,0)),0)</f>
        <v>0</v>
      </c>
      <c r="V241" s="18" t="e">
        <f t="shared" si="11"/>
        <v>#DIV/0!</v>
      </c>
    </row>
    <row r="242" spans="15:22" x14ac:dyDescent="0.5">
      <c r="O242" s="16">
        <f t="shared" si="9"/>
        <v>0</v>
      </c>
      <c r="P242" s="16" t="e">
        <f>IF($C242&lt;16,MAX($E242:$G242)/($D242^0.70558407859294)*'Hintergrund Berechnung'!$I$941,MAX($E242:$G242)/($D242^0.70558407859294)*'Hintergrund Berechnung'!$I$942)</f>
        <v>#DIV/0!</v>
      </c>
      <c r="Q242" s="16" t="e">
        <f>IF($C242&lt;16,MAX($H242:$J242)/($D242^0.70558407859294)*'Hintergrund Berechnung'!$I$941,MAX($H242:$J242)/($D242^0.70558407859294)*'Hintergrund Berechnung'!$I$942)</f>
        <v>#DIV/0!</v>
      </c>
      <c r="R242" s="16" t="e">
        <f t="shared" si="10"/>
        <v>#DIV/0!</v>
      </c>
      <c r="S242" s="16" t="e">
        <f>ROUND(IF(C242&lt;16,$K242/($D242^0.450818786555515)*'Hintergrund Berechnung'!$N$941,$K242/($D242^0.450818786555515)*'Hintergrund Berechnung'!$N$942),0)</f>
        <v>#DIV/0!</v>
      </c>
      <c r="T242" s="16">
        <f>ROUND(IF(C242&lt;16,$L242*'Hintergrund Berechnung'!$O$941,$L242*'Hintergrund Berechnung'!$O$942),0)</f>
        <v>0</v>
      </c>
      <c r="U242" s="16">
        <f>ROUND(IF(C242&lt;16,IF(M242&gt;0,(25-$M242)*'Hintergrund Berechnung'!$J$941,0),IF(M242&gt;0,(25-$M242)*'Hintergrund Berechnung'!$J$942,0)),0)</f>
        <v>0</v>
      </c>
      <c r="V242" s="18" t="e">
        <f t="shared" si="11"/>
        <v>#DIV/0!</v>
      </c>
    </row>
    <row r="243" spans="15:22" x14ac:dyDescent="0.5">
      <c r="O243" s="16">
        <f t="shared" si="9"/>
        <v>0</v>
      </c>
      <c r="P243" s="16" t="e">
        <f>IF($C243&lt;16,MAX($E243:$G243)/($D243^0.70558407859294)*'Hintergrund Berechnung'!$I$941,MAX($E243:$G243)/($D243^0.70558407859294)*'Hintergrund Berechnung'!$I$942)</f>
        <v>#DIV/0!</v>
      </c>
      <c r="Q243" s="16" t="e">
        <f>IF($C243&lt;16,MAX($H243:$J243)/($D243^0.70558407859294)*'Hintergrund Berechnung'!$I$941,MAX($H243:$J243)/($D243^0.70558407859294)*'Hintergrund Berechnung'!$I$942)</f>
        <v>#DIV/0!</v>
      </c>
      <c r="R243" s="16" t="e">
        <f t="shared" si="10"/>
        <v>#DIV/0!</v>
      </c>
      <c r="S243" s="16" t="e">
        <f>ROUND(IF(C243&lt;16,$K243/($D243^0.450818786555515)*'Hintergrund Berechnung'!$N$941,$K243/($D243^0.450818786555515)*'Hintergrund Berechnung'!$N$942),0)</f>
        <v>#DIV/0!</v>
      </c>
      <c r="T243" s="16">
        <f>ROUND(IF(C243&lt;16,$L243*'Hintergrund Berechnung'!$O$941,$L243*'Hintergrund Berechnung'!$O$942),0)</f>
        <v>0</v>
      </c>
      <c r="U243" s="16">
        <f>ROUND(IF(C243&lt;16,IF(M243&gt;0,(25-$M243)*'Hintergrund Berechnung'!$J$941,0),IF(M243&gt;0,(25-$M243)*'Hintergrund Berechnung'!$J$942,0)),0)</f>
        <v>0</v>
      </c>
      <c r="V243" s="18" t="e">
        <f t="shared" si="11"/>
        <v>#DIV/0!</v>
      </c>
    </row>
    <row r="244" spans="15:22" x14ac:dyDescent="0.5">
      <c r="O244" s="16">
        <f t="shared" si="9"/>
        <v>0</v>
      </c>
      <c r="P244" s="16" t="e">
        <f>IF($C244&lt;16,MAX($E244:$G244)/($D244^0.70558407859294)*'Hintergrund Berechnung'!$I$941,MAX($E244:$G244)/($D244^0.70558407859294)*'Hintergrund Berechnung'!$I$942)</f>
        <v>#DIV/0!</v>
      </c>
      <c r="Q244" s="16" t="e">
        <f>IF($C244&lt;16,MAX($H244:$J244)/($D244^0.70558407859294)*'Hintergrund Berechnung'!$I$941,MAX($H244:$J244)/($D244^0.70558407859294)*'Hintergrund Berechnung'!$I$942)</f>
        <v>#DIV/0!</v>
      </c>
      <c r="R244" s="16" t="e">
        <f t="shared" si="10"/>
        <v>#DIV/0!</v>
      </c>
      <c r="S244" s="16" t="e">
        <f>ROUND(IF(C244&lt;16,$K244/($D244^0.450818786555515)*'Hintergrund Berechnung'!$N$941,$K244/($D244^0.450818786555515)*'Hintergrund Berechnung'!$N$942),0)</f>
        <v>#DIV/0!</v>
      </c>
      <c r="T244" s="16">
        <f>ROUND(IF(C244&lt;16,$L244*'Hintergrund Berechnung'!$O$941,$L244*'Hintergrund Berechnung'!$O$942),0)</f>
        <v>0</v>
      </c>
      <c r="U244" s="16">
        <f>ROUND(IF(C244&lt;16,IF(M244&gt;0,(25-$M244)*'Hintergrund Berechnung'!$J$941,0),IF(M244&gt;0,(25-$M244)*'Hintergrund Berechnung'!$J$942,0)),0)</f>
        <v>0</v>
      </c>
      <c r="V244" s="18" t="e">
        <f t="shared" si="11"/>
        <v>#DIV/0!</v>
      </c>
    </row>
    <row r="245" spans="15:22" x14ac:dyDescent="0.5">
      <c r="O245" s="16">
        <f t="shared" si="9"/>
        <v>0</v>
      </c>
      <c r="P245" s="16" t="e">
        <f>IF($C245&lt;16,MAX($E245:$G245)/($D245^0.70558407859294)*'Hintergrund Berechnung'!$I$941,MAX($E245:$G245)/($D245^0.70558407859294)*'Hintergrund Berechnung'!$I$942)</f>
        <v>#DIV/0!</v>
      </c>
      <c r="Q245" s="16" t="e">
        <f>IF($C245&lt;16,MAX($H245:$J245)/($D245^0.70558407859294)*'Hintergrund Berechnung'!$I$941,MAX($H245:$J245)/($D245^0.70558407859294)*'Hintergrund Berechnung'!$I$942)</f>
        <v>#DIV/0!</v>
      </c>
      <c r="R245" s="16" t="e">
        <f t="shared" si="10"/>
        <v>#DIV/0!</v>
      </c>
      <c r="S245" s="16" t="e">
        <f>ROUND(IF(C245&lt;16,$K245/($D245^0.450818786555515)*'Hintergrund Berechnung'!$N$941,$K245/($D245^0.450818786555515)*'Hintergrund Berechnung'!$N$942),0)</f>
        <v>#DIV/0!</v>
      </c>
      <c r="T245" s="16">
        <f>ROUND(IF(C245&lt;16,$L245*'Hintergrund Berechnung'!$O$941,$L245*'Hintergrund Berechnung'!$O$942),0)</f>
        <v>0</v>
      </c>
      <c r="U245" s="16">
        <f>ROUND(IF(C245&lt;16,IF(M245&gt;0,(25-$M245)*'Hintergrund Berechnung'!$J$941,0),IF(M245&gt;0,(25-$M245)*'Hintergrund Berechnung'!$J$942,0)),0)</f>
        <v>0</v>
      </c>
      <c r="V245" s="18" t="e">
        <f t="shared" si="11"/>
        <v>#DIV/0!</v>
      </c>
    </row>
    <row r="246" spans="15:22" x14ac:dyDescent="0.5">
      <c r="O246" s="16">
        <f t="shared" si="9"/>
        <v>0</v>
      </c>
      <c r="P246" s="16" t="e">
        <f>IF($C246&lt;16,MAX($E246:$G246)/($D246^0.70558407859294)*'Hintergrund Berechnung'!$I$941,MAX($E246:$G246)/($D246^0.70558407859294)*'Hintergrund Berechnung'!$I$942)</f>
        <v>#DIV/0!</v>
      </c>
      <c r="Q246" s="16" t="e">
        <f>IF($C246&lt;16,MAX($H246:$J246)/($D246^0.70558407859294)*'Hintergrund Berechnung'!$I$941,MAX($H246:$J246)/($D246^0.70558407859294)*'Hintergrund Berechnung'!$I$942)</f>
        <v>#DIV/0!</v>
      </c>
      <c r="R246" s="16" t="e">
        <f t="shared" si="10"/>
        <v>#DIV/0!</v>
      </c>
      <c r="S246" s="16" t="e">
        <f>ROUND(IF(C246&lt;16,$K246/($D246^0.450818786555515)*'Hintergrund Berechnung'!$N$941,$K246/($D246^0.450818786555515)*'Hintergrund Berechnung'!$N$942),0)</f>
        <v>#DIV/0!</v>
      </c>
      <c r="T246" s="16">
        <f>ROUND(IF(C246&lt;16,$L246*'Hintergrund Berechnung'!$O$941,$L246*'Hintergrund Berechnung'!$O$942),0)</f>
        <v>0</v>
      </c>
      <c r="U246" s="16">
        <f>ROUND(IF(C246&lt;16,IF(M246&gt;0,(25-$M246)*'Hintergrund Berechnung'!$J$941,0),IF(M246&gt;0,(25-$M246)*'Hintergrund Berechnung'!$J$942,0)),0)</f>
        <v>0</v>
      </c>
      <c r="V246" s="18" t="e">
        <f t="shared" si="11"/>
        <v>#DIV/0!</v>
      </c>
    </row>
    <row r="247" spans="15:22" x14ac:dyDescent="0.5">
      <c r="O247" s="16">
        <f t="shared" si="9"/>
        <v>0</v>
      </c>
      <c r="P247" s="16" t="e">
        <f>IF($C247&lt;16,MAX($E247:$G247)/($D247^0.70558407859294)*'Hintergrund Berechnung'!$I$941,MAX($E247:$G247)/($D247^0.70558407859294)*'Hintergrund Berechnung'!$I$942)</f>
        <v>#DIV/0!</v>
      </c>
      <c r="Q247" s="16" t="e">
        <f>IF($C247&lt;16,MAX($H247:$J247)/($D247^0.70558407859294)*'Hintergrund Berechnung'!$I$941,MAX($H247:$J247)/($D247^0.70558407859294)*'Hintergrund Berechnung'!$I$942)</f>
        <v>#DIV/0!</v>
      </c>
      <c r="R247" s="16" t="e">
        <f t="shared" si="10"/>
        <v>#DIV/0!</v>
      </c>
      <c r="S247" s="16" t="e">
        <f>ROUND(IF(C247&lt;16,$K247/($D247^0.450818786555515)*'Hintergrund Berechnung'!$N$941,$K247/($D247^0.450818786555515)*'Hintergrund Berechnung'!$N$942),0)</f>
        <v>#DIV/0!</v>
      </c>
      <c r="T247" s="16">
        <f>ROUND(IF(C247&lt;16,$L247*'Hintergrund Berechnung'!$O$941,$L247*'Hintergrund Berechnung'!$O$942),0)</f>
        <v>0</v>
      </c>
      <c r="U247" s="16">
        <f>ROUND(IF(C247&lt;16,IF(M247&gt;0,(25-$M247)*'Hintergrund Berechnung'!$J$941,0),IF(M247&gt;0,(25-$M247)*'Hintergrund Berechnung'!$J$942,0)),0)</f>
        <v>0</v>
      </c>
      <c r="V247" s="18" t="e">
        <f t="shared" si="11"/>
        <v>#DIV/0!</v>
      </c>
    </row>
    <row r="248" spans="15:22" x14ac:dyDescent="0.5">
      <c r="O248" s="16">
        <f t="shared" si="9"/>
        <v>0</v>
      </c>
      <c r="P248" s="16" t="e">
        <f>IF($C248&lt;16,MAX($E248:$G248)/($D248^0.70558407859294)*'Hintergrund Berechnung'!$I$941,MAX($E248:$G248)/($D248^0.70558407859294)*'Hintergrund Berechnung'!$I$942)</f>
        <v>#DIV/0!</v>
      </c>
      <c r="Q248" s="16" t="e">
        <f>IF($C248&lt;16,MAX($H248:$J248)/($D248^0.70558407859294)*'Hintergrund Berechnung'!$I$941,MAX($H248:$J248)/($D248^0.70558407859294)*'Hintergrund Berechnung'!$I$942)</f>
        <v>#DIV/0!</v>
      </c>
      <c r="R248" s="16" t="e">
        <f t="shared" si="10"/>
        <v>#DIV/0!</v>
      </c>
      <c r="S248" s="16" t="e">
        <f>ROUND(IF(C248&lt;16,$K248/($D248^0.450818786555515)*'Hintergrund Berechnung'!$N$941,$K248/($D248^0.450818786555515)*'Hintergrund Berechnung'!$N$942),0)</f>
        <v>#DIV/0!</v>
      </c>
      <c r="T248" s="16">
        <f>ROUND(IF(C248&lt;16,$L248*'Hintergrund Berechnung'!$O$941,$L248*'Hintergrund Berechnung'!$O$942),0)</f>
        <v>0</v>
      </c>
      <c r="U248" s="16">
        <f>ROUND(IF(C248&lt;16,IF(M248&gt;0,(25-$M248)*'Hintergrund Berechnung'!$J$941,0),IF(M248&gt;0,(25-$M248)*'Hintergrund Berechnung'!$J$942,0)),0)</f>
        <v>0</v>
      </c>
      <c r="V248" s="18" t="e">
        <f t="shared" si="11"/>
        <v>#DIV/0!</v>
      </c>
    </row>
    <row r="249" spans="15:22" x14ac:dyDescent="0.5">
      <c r="O249" s="16">
        <f t="shared" si="9"/>
        <v>0</v>
      </c>
      <c r="P249" s="16" t="e">
        <f>IF($C249&lt;16,MAX($E249:$G249)/($D249^0.70558407859294)*'Hintergrund Berechnung'!$I$941,MAX($E249:$G249)/($D249^0.70558407859294)*'Hintergrund Berechnung'!$I$942)</f>
        <v>#DIV/0!</v>
      </c>
      <c r="Q249" s="16" t="e">
        <f>IF($C249&lt;16,MAX($H249:$J249)/($D249^0.70558407859294)*'Hintergrund Berechnung'!$I$941,MAX($H249:$J249)/($D249^0.70558407859294)*'Hintergrund Berechnung'!$I$942)</f>
        <v>#DIV/0!</v>
      </c>
      <c r="R249" s="16" t="e">
        <f t="shared" si="10"/>
        <v>#DIV/0!</v>
      </c>
      <c r="S249" s="16" t="e">
        <f>ROUND(IF(C249&lt;16,$K249/($D249^0.450818786555515)*'Hintergrund Berechnung'!$N$941,$K249/($D249^0.450818786555515)*'Hintergrund Berechnung'!$N$942),0)</f>
        <v>#DIV/0!</v>
      </c>
      <c r="T249" s="16">
        <f>ROUND(IF(C249&lt;16,$L249*'Hintergrund Berechnung'!$O$941,$L249*'Hintergrund Berechnung'!$O$942),0)</f>
        <v>0</v>
      </c>
      <c r="U249" s="16">
        <f>ROUND(IF(C249&lt;16,IF(M249&gt;0,(25-$M249)*'Hintergrund Berechnung'!$J$941,0),IF(M249&gt;0,(25-$M249)*'Hintergrund Berechnung'!$J$942,0)),0)</f>
        <v>0</v>
      </c>
      <c r="V249" s="18" t="e">
        <f t="shared" si="11"/>
        <v>#DIV/0!</v>
      </c>
    </row>
    <row r="250" spans="15:22" x14ac:dyDescent="0.5">
      <c r="O250" s="16">
        <f t="shared" si="9"/>
        <v>0</v>
      </c>
      <c r="P250" s="16" t="e">
        <f>IF($C250&lt;16,MAX($E250:$G250)/($D250^0.70558407859294)*'Hintergrund Berechnung'!$I$941,MAX($E250:$G250)/($D250^0.70558407859294)*'Hintergrund Berechnung'!$I$942)</f>
        <v>#DIV/0!</v>
      </c>
      <c r="Q250" s="16" t="e">
        <f>IF($C250&lt;16,MAX($H250:$J250)/($D250^0.70558407859294)*'Hintergrund Berechnung'!$I$941,MAX($H250:$J250)/($D250^0.70558407859294)*'Hintergrund Berechnung'!$I$942)</f>
        <v>#DIV/0!</v>
      </c>
      <c r="R250" s="16" t="e">
        <f t="shared" si="10"/>
        <v>#DIV/0!</v>
      </c>
      <c r="S250" s="16" t="e">
        <f>ROUND(IF(C250&lt;16,$K250/($D250^0.450818786555515)*'Hintergrund Berechnung'!$N$941,$K250/($D250^0.450818786555515)*'Hintergrund Berechnung'!$N$942),0)</f>
        <v>#DIV/0!</v>
      </c>
      <c r="T250" s="16">
        <f>ROUND(IF(C250&lt;16,$L250*'Hintergrund Berechnung'!$O$941,$L250*'Hintergrund Berechnung'!$O$942),0)</f>
        <v>0</v>
      </c>
      <c r="U250" s="16">
        <f>ROUND(IF(C250&lt;16,IF(M250&gt;0,(25-$M250)*'Hintergrund Berechnung'!$J$941,0),IF(M250&gt;0,(25-$M250)*'Hintergrund Berechnung'!$J$942,0)),0)</f>
        <v>0</v>
      </c>
      <c r="V250" s="18" t="e">
        <f t="shared" si="11"/>
        <v>#DIV/0!</v>
      </c>
    </row>
    <row r="251" spans="15:22" x14ac:dyDescent="0.5">
      <c r="O251" s="16">
        <f t="shared" si="9"/>
        <v>0</v>
      </c>
      <c r="P251" s="16" t="e">
        <f>IF($C251&lt;16,MAX($E251:$G251)/($D251^0.70558407859294)*'Hintergrund Berechnung'!$I$941,MAX($E251:$G251)/($D251^0.70558407859294)*'Hintergrund Berechnung'!$I$942)</f>
        <v>#DIV/0!</v>
      </c>
      <c r="Q251" s="16" t="e">
        <f>IF($C251&lt;16,MAX($H251:$J251)/($D251^0.70558407859294)*'Hintergrund Berechnung'!$I$941,MAX($H251:$J251)/($D251^0.70558407859294)*'Hintergrund Berechnung'!$I$942)</f>
        <v>#DIV/0!</v>
      </c>
      <c r="R251" s="16" t="e">
        <f t="shared" si="10"/>
        <v>#DIV/0!</v>
      </c>
      <c r="S251" s="16" t="e">
        <f>ROUND(IF(C251&lt;16,$K251/($D251^0.450818786555515)*'Hintergrund Berechnung'!$N$941,$K251/($D251^0.450818786555515)*'Hintergrund Berechnung'!$N$942),0)</f>
        <v>#DIV/0!</v>
      </c>
      <c r="T251" s="16">
        <f>ROUND(IF(C251&lt;16,$L251*'Hintergrund Berechnung'!$O$941,$L251*'Hintergrund Berechnung'!$O$942),0)</f>
        <v>0</v>
      </c>
      <c r="U251" s="16">
        <f>ROUND(IF(C251&lt;16,IF(M251&gt;0,(25-$M251)*'Hintergrund Berechnung'!$J$941,0),IF(M251&gt;0,(25-$M251)*'Hintergrund Berechnung'!$J$942,0)),0)</f>
        <v>0</v>
      </c>
      <c r="V251" s="18" t="e">
        <f t="shared" si="11"/>
        <v>#DIV/0!</v>
      </c>
    </row>
    <row r="252" spans="15:22" x14ac:dyDescent="0.5">
      <c r="O252" s="16">
        <f t="shared" si="9"/>
        <v>0</v>
      </c>
      <c r="P252" s="16" t="e">
        <f>IF($C252&lt;16,MAX($E252:$G252)/($D252^0.70558407859294)*'Hintergrund Berechnung'!$I$941,MAX($E252:$G252)/($D252^0.70558407859294)*'Hintergrund Berechnung'!$I$942)</f>
        <v>#DIV/0!</v>
      </c>
      <c r="Q252" s="16" t="e">
        <f>IF($C252&lt;16,MAX($H252:$J252)/($D252^0.70558407859294)*'Hintergrund Berechnung'!$I$941,MAX($H252:$J252)/($D252^0.70558407859294)*'Hintergrund Berechnung'!$I$942)</f>
        <v>#DIV/0!</v>
      </c>
      <c r="R252" s="16" t="e">
        <f t="shared" si="10"/>
        <v>#DIV/0!</v>
      </c>
      <c r="S252" s="16" t="e">
        <f>ROUND(IF(C252&lt;16,$K252/($D252^0.450818786555515)*'Hintergrund Berechnung'!$N$941,$K252/($D252^0.450818786555515)*'Hintergrund Berechnung'!$N$942),0)</f>
        <v>#DIV/0!</v>
      </c>
      <c r="T252" s="16">
        <f>ROUND(IF(C252&lt;16,$L252*'Hintergrund Berechnung'!$O$941,$L252*'Hintergrund Berechnung'!$O$942),0)</f>
        <v>0</v>
      </c>
      <c r="U252" s="16">
        <f>ROUND(IF(C252&lt;16,IF(M252&gt;0,(25-$M252)*'Hintergrund Berechnung'!$J$941,0),IF(M252&gt;0,(25-$M252)*'Hintergrund Berechnung'!$J$942,0)),0)</f>
        <v>0</v>
      </c>
      <c r="V252" s="18" t="e">
        <f t="shared" si="11"/>
        <v>#DIV/0!</v>
      </c>
    </row>
    <row r="253" spans="15:22" x14ac:dyDescent="0.5">
      <c r="O253" s="16">
        <f t="shared" si="9"/>
        <v>0</v>
      </c>
      <c r="P253" s="16" t="e">
        <f>IF($C253&lt;16,MAX($E253:$G253)/($D253^0.70558407859294)*'Hintergrund Berechnung'!$I$941,MAX($E253:$G253)/($D253^0.70558407859294)*'Hintergrund Berechnung'!$I$942)</f>
        <v>#DIV/0!</v>
      </c>
      <c r="Q253" s="16" t="e">
        <f>IF($C253&lt;16,MAX($H253:$J253)/($D253^0.70558407859294)*'Hintergrund Berechnung'!$I$941,MAX($H253:$J253)/($D253^0.70558407859294)*'Hintergrund Berechnung'!$I$942)</f>
        <v>#DIV/0!</v>
      </c>
      <c r="R253" s="16" t="e">
        <f t="shared" si="10"/>
        <v>#DIV/0!</v>
      </c>
      <c r="S253" s="16" t="e">
        <f>ROUND(IF(C253&lt;16,$K253/($D253^0.450818786555515)*'Hintergrund Berechnung'!$N$941,$K253/($D253^0.450818786555515)*'Hintergrund Berechnung'!$N$942),0)</f>
        <v>#DIV/0!</v>
      </c>
      <c r="T253" s="16">
        <f>ROUND(IF(C253&lt;16,$L253*'Hintergrund Berechnung'!$O$941,$L253*'Hintergrund Berechnung'!$O$942),0)</f>
        <v>0</v>
      </c>
      <c r="U253" s="16">
        <f>ROUND(IF(C253&lt;16,IF(M253&gt;0,(25-$M253)*'Hintergrund Berechnung'!$J$941,0),IF(M253&gt;0,(25-$M253)*'Hintergrund Berechnung'!$J$942,0)),0)</f>
        <v>0</v>
      </c>
      <c r="V253" s="18" t="e">
        <f t="shared" si="11"/>
        <v>#DIV/0!</v>
      </c>
    </row>
    <row r="254" spans="15:22" x14ac:dyDescent="0.5">
      <c r="O254" s="16">
        <f t="shared" si="9"/>
        <v>0</v>
      </c>
      <c r="P254" s="16" t="e">
        <f>IF($C254&lt;16,MAX($E254:$G254)/($D254^0.70558407859294)*'Hintergrund Berechnung'!$I$941,MAX($E254:$G254)/($D254^0.70558407859294)*'Hintergrund Berechnung'!$I$942)</f>
        <v>#DIV/0!</v>
      </c>
      <c r="Q254" s="16" t="e">
        <f>IF($C254&lt;16,MAX($H254:$J254)/($D254^0.70558407859294)*'Hintergrund Berechnung'!$I$941,MAX($H254:$J254)/($D254^0.70558407859294)*'Hintergrund Berechnung'!$I$942)</f>
        <v>#DIV/0!</v>
      </c>
      <c r="R254" s="16" t="e">
        <f t="shared" si="10"/>
        <v>#DIV/0!</v>
      </c>
      <c r="S254" s="16" t="e">
        <f>ROUND(IF(C254&lt;16,$K254/($D254^0.450818786555515)*'Hintergrund Berechnung'!$N$941,$K254/($D254^0.450818786555515)*'Hintergrund Berechnung'!$N$942),0)</f>
        <v>#DIV/0!</v>
      </c>
      <c r="T254" s="16">
        <f>ROUND(IF(C254&lt;16,$L254*'Hintergrund Berechnung'!$O$941,$L254*'Hintergrund Berechnung'!$O$942),0)</f>
        <v>0</v>
      </c>
      <c r="U254" s="16">
        <f>ROUND(IF(C254&lt;16,IF(M254&gt;0,(25-$M254)*'Hintergrund Berechnung'!$J$941,0),IF(M254&gt;0,(25-$M254)*'Hintergrund Berechnung'!$J$942,0)),0)</f>
        <v>0</v>
      </c>
      <c r="V254" s="18" t="e">
        <f t="shared" si="11"/>
        <v>#DIV/0!</v>
      </c>
    </row>
    <row r="255" spans="15:22" x14ac:dyDescent="0.5">
      <c r="O255" s="16">
        <f t="shared" ref="O255:O318" si="12">MAX(E255,F255,G255)+MAX(H255,I255,J255)</f>
        <v>0</v>
      </c>
      <c r="P255" s="16" t="e">
        <f>IF($C255&lt;16,MAX($E255:$G255)/($D255^0.70558407859294)*'Hintergrund Berechnung'!$I$941,MAX($E255:$G255)/($D255^0.70558407859294)*'Hintergrund Berechnung'!$I$942)</f>
        <v>#DIV/0!</v>
      </c>
      <c r="Q255" s="16" t="e">
        <f>IF($C255&lt;16,MAX($H255:$J255)/($D255^0.70558407859294)*'Hintergrund Berechnung'!$I$941,MAX($H255:$J255)/($D255^0.70558407859294)*'Hintergrund Berechnung'!$I$942)</f>
        <v>#DIV/0!</v>
      </c>
      <c r="R255" s="16" t="e">
        <f t="shared" ref="R255:R318" si="13">P255+Q255</f>
        <v>#DIV/0!</v>
      </c>
      <c r="S255" s="16" t="e">
        <f>ROUND(IF(C255&lt;16,$K255/($D255^0.450818786555515)*'Hintergrund Berechnung'!$N$941,$K255/($D255^0.450818786555515)*'Hintergrund Berechnung'!$N$942),0)</f>
        <v>#DIV/0!</v>
      </c>
      <c r="T255" s="16">
        <f>ROUND(IF(C255&lt;16,$L255*'Hintergrund Berechnung'!$O$941,$L255*'Hintergrund Berechnung'!$O$942),0)</f>
        <v>0</v>
      </c>
      <c r="U255" s="16">
        <f>ROUND(IF(C255&lt;16,IF(M255&gt;0,(25-$M255)*'Hintergrund Berechnung'!$J$941,0),IF(M255&gt;0,(25-$M255)*'Hintergrund Berechnung'!$J$942,0)),0)</f>
        <v>0</v>
      </c>
      <c r="V255" s="18" t="e">
        <f t="shared" ref="V255:V318" si="14">ROUND(SUM(R255:U255),0)</f>
        <v>#DIV/0!</v>
      </c>
    </row>
    <row r="256" spans="15:22" x14ac:dyDescent="0.5">
      <c r="O256" s="16">
        <f t="shared" si="12"/>
        <v>0</v>
      </c>
      <c r="P256" s="16" t="e">
        <f>IF($C256&lt;16,MAX($E256:$G256)/($D256^0.70558407859294)*'Hintergrund Berechnung'!$I$941,MAX($E256:$G256)/($D256^0.70558407859294)*'Hintergrund Berechnung'!$I$942)</f>
        <v>#DIV/0!</v>
      </c>
      <c r="Q256" s="16" t="e">
        <f>IF($C256&lt;16,MAX($H256:$J256)/($D256^0.70558407859294)*'Hintergrund Berechnung'!$I$941,MAX($H256:$J256)/($D256^0.70558407859294)*'Hintergrund Berechnung'!$I$942)</f>
        <v>#DIV/0!</v>
      </c>
      <c r="R256" s="16" t="e">
        <f t="shared" si="13"/>
        <v>#DIV/0!</v>
      </c>
      <c r="S256" s="16" t="e">
        <f>ROUND(IF(C256&lt;16,$K256/($D256^0.450818786555515)*'Hintergrund Berechnung'!$N$941,$K256/($D256^0.450818786555515)*'Hintergrund Berechnung'!$N$942),0)</f>
        <v>#DIV/0!</v>
      </c>
      <c r="T256" s="16">
        <f>ROUND(IF(C256&lt;16,$L256*'Hintergrund Berechnung'!$O$941,$L256*'Hintergrund Berechnung'!$O$942),0)</f>
        <v>0</v>
      </c>
      <c r="U256" s="16">
        <f>ROUND(IF(C256&lt;16,IF(M256&gt;0,(25-$M256)*'Hintergrund Berechnung'!$J$941,0),IF(M256&gt;0,(25-$M256)*'Hintergrund Berechnung'!$J$942,0)),0)</f>
        <v>0</v>
      </c>
      <c r="V256" s="18" t="e">
        <f t="shared" si="14"/>
        <v>#DIV/0!</v>
      </c>
    </row>
    <row r="257" spans="15:22" x14ac:dyDescent="0.5">
      <c r="O257" s="16">
        <f t="shared" si="12"/>
        <v>0</v>
      </c>
      <c r="P257" s="16" t="e">
        <f>IF($C257&lt;16,MAX($E257:$G257)/($D257^0.70558407859294)*'Hintergrund Berechnung'!$I$941,MAX($E257:$G257)/($D257^0.70558407859294)*'Hintergrund Berechnung'!$I$942)</f>
        <v>#DIV/0!</v>
      </c>
      <c r="Q257" s="16" t="e">
        <f>IF($C257&lt;16,MAX($H257:$J257)/($D257^0.70558407859294)*'Hintergrund Berechnung'!$I$941,MAX($H257:$J257)/($D257^0.70558407859294)*'Hintergrund Berechnung'!$I$942)</f>
        <v>#DIV/0!</v>
      </c>
      <c r="R257" s="16" t="e">
        <f t="shared" si="13"/>
        <v>#DIV/0!</v>
      </c>
      <c r="S257" s="16" t="e">
        <f>ROUND(IF(C257&lt;16,$K257/($D257^0.450818786555515)*'Hintergrund Berechnung'!$N$941,$K257/($D257^0.450818786555515)*'Hintergrund Berechnung'!$N$942),0)</f>
        <v>#DIV/0!</v>
      </c>
      <c r="T257" s="16">
        <f>ROUND(IF(C257&lt;16,$L257*'Hintergrund Berechnung'!$O$941,$L257*'Hintergrund Berechnung'!$O$942),0)</f>
        <v>0</v>
      </c>
      <c r="U257" s="16">
        <f>ROUND(IF(C257&lt;16,IF(M257&gt;0,(25-$M257)*'Hintergrund Berechnung'!$J$941,0),IF(M257&gt;0,(25-$M257)*'Hintergrund Berechnung'!$J$942,0)),0)</f>
        <v>0</v>
      </c>
      <c r="V257" s="18" t="e">
        <f t="shared" si="14"/>
        <v>#DIV/0!</v>
      </c>
    </row>
    <row r="258" spans="15:22" x14ac:dyDescent="0.5">
      <c r="O258" s="16">
        <f t="shared" si="12"/>
        <v>0</v>
      </c>
      <c r="P258" s="16" t="e">
        <f>IF($C258&lt;16,MAX($E258:$G258)/($D258^0.70558407859294)*'Hintergrund Berechnung'!$I$941,MAX($E258:$G258)/($D258^0.70558407859294)*'Hintergrund Berechnung'!$I$942)</f>
        <v>#DIV/0!</v>
      </c>
      <c r="Q258" s="16" t="e">
        <f>IF($C258&lt;16,MAX($H258:$J258)/($D258^0.70558407859294)*'Hintergrund Berechnung'!$I$941,MAX($H258:$J258)/($D258^0.70558407859294)*'Hintergrund Berechnung'!$I$942)</f>
        <v>#DIV/0!</v>
      </c>
      <c r="R258" s="16" t="e">
        <f t="shared" si="13"/>
        <v>#DIV/0!</v>
      </c>
      <c r="S258" s="16" t="e">
        <f>ROUND(IF(C258&lt;16,$K258/($D258^0.450818786555515)*'Hintergrund Berechnung'!$N$941,$K258/($D258^0.450818786555515)*'Hintergrund Berechnung'!$N$942),0)</f>
        <v>#DIV/0!</v>
      </c>
      <c r="T258" s="16">
        <f>ROUND(IF(C258&lt;16,$L258*'Hintergrund Berechnung'!$O$941,$L258*'Hintergrund Berechnung'!$O$942),0)</f>
        <v>0</v>
      </c>
      <c r="U258" s="16">
        <f>ROUND(IF(C258&lt;16,IF(M258&gt;0,(25-$M258)*'Hintergrund Berechnung'!$J$941,0),IF(M258&gt;0,(25-$M258)*'Hintergrund Berechnung'!$J$942,0)),0)</f>
        <v>0</v>
      </c>
      <c r="V258" s="18" t="e">
        <f t="shared" si="14"/>
        <v>#DIV/0!</v>
      </c>
    </row>
    <row r="259" spans="15:22" x14ac:dyDescent="0.5">
      <c r="O259" s="16">
        <f t="shared" si="12"/>
        <v>0</v>
      </c>
      <c r="P259" s="16" t="e">
        <f>IF($C259&lt;16,MAX($E259:$G259)/($D259^0.70558407859294)*'Hintergrund Berechnung'!$I$941,MAX($E259:$G259)/($D259^0.70558407859294)*'Hintergrund Berechnung'!$I$942)</f>
        <v>#DIV/0!</v>
      </c>
      <c r="Q259" s="16" t="e">
        <f>IF($C259&lt;16,MAX($H259:$J259)/($D259^0.70558407859294)*'Hintergrund Berechnung'!$I$941,MAX($H259:$J259)/($D259^0.70558407859294)*'Hintergrund Berechnung'!$I$942)</f>
        <v>#DIV/0!</v>
      </c>
      <c r="R259" s="16" t="e">
        <f t="shared" si="13"/>
        <v>#DIV/0!</v>
      </c>
      <c r="S259" s="16" t="e">
        <f>ROUND(IF(C259&lt;16,$K259/($D259^0.450818786555515)*'Hintergrund Berechnung'!$N$941,$K259/($D259^0.450818786555515)*'Hintergrund Berechnung'!$N$942),0)</f>
        <v>#DIV/0!</v>
      </c>
      <c r="T259" s="16">
        <f>ROUND(IF(C259&lt;16,$L259*'Hintergrund Berechnung'!$O$941,$L259*'Hintergrund Berechnung'!$O$942),0)</f>
        <v>0</v>
      </c>
      <c r="U259" s="16">
        <f>ROUND(IF(C259&lt;16,IF(M259&gt;0,(25-$M259)*'Hintergrund Berechnung'!$J$941,0),IF(M259&gt;0,(25-$M259)*'Hintergrund Berechnung'!$J$942,0)),0)</f>
        <v>0</v>
      </c>
      <c r="V259" s="18" t="e">
        <f t="shared" si="14"/>
        <v>#DIV/0!</v>
      </c>
    </row>
    <row r="260" spans="15:22" x14ac:dyDescent="0.5">
      <c r="O260" s="16">
        <f t="shared" si="12"/>
        <v>0</v>
      </c>
      <c r="P260" s="16" t="e">
        <f>IF($C260&lt;16,MAX($E260:$G260)/($D260^0.70558407859294)*'Hintergrund Berechnung'!$I$941,MAX($E260:$G260)/($D260^0.70558407859294)*'Hintergrund Berechnung'!$I$942)</f>
        <v>#DIV/0!</v>
      </c>
      <c r="Q260" s="16" t="e">
        <f>IF($C260&lt;16,MAX($H260:$J260)/($D260^0.70558407859294)*'Hintergrund Berechnung'!$I$941,MAX($H260:$J260)/($D260^0.70558407859294)*'Hintergrund Berechnung'!$I$942)</f>
        <v>#DIV/0!</v>
      </c>
      <c r="R260" s="16" t="e">
        <f t="shared" si="13"/>
        <v>#DIV/0!</v>
      </c>
      <c r="S260" s="16" t="e">
        <f>ROUND(IF(C260&lt;16,$K260/($D260^0.450818786555515)*'Hintergrund Berechnung'!$N$941,$K260/($D260^0.450818786555515)*'Hintergrund Berechnung'!$N$942),0)</f>
        <v>#DIV/0!</v>
      </c>
      <c r="T260" s="16">
        <f>ROUND(IF(C260&lt;16,$L260*'Hintergrund Berechnung'!$O$941,$L260*'Hintergrund Berechnung'!$O$942),0)</f>
        <v>0</v>
      </c>
      <c r="U260" s="16">
        <f>ROUND(IF(C260&lt;16,IF(M260&gt;0,(25-$M260)*'Hintergrund Berechnung'!$J$941,0),IF(M260&gt;0,(25-$M260)*'Hintergrund Berechnung'!$J$942,0)),0)</f>
        <v>0</v>
      </c>
      <c r="V260" s="18" t="e">
        <f t="shared" si="14"/>
        <v>#DIV/0!</v>
      </c>
    </row>
    <row r="261" spans="15:22" x14ac:dyDescent="0.5">
      <c r="O261" s="16">
        <f t="shared" si="12"/>
        <v>0</v>
      </c>
      <c r="P261" s="16" t="e">
        <f>IF($C261&lt;16,MAX($E261:$G261)/($D261^0.70558407859294)*'Hintergrund Berechnung'!$I$941,MAX($E261:$G261)/($D261^0.70558407859294)*'Hintergrund Berechnung'!$I$942)</f>
        <v>#DIV/0!</v>
      </c>
      <c r="Q261" s="16" t="e">
        <f>IF($C261&lt;16,MAX($H261:$J261)/($D261^0.70558407859294)*'Hintergrund Berechnung'!$I$941,MAX($H261:$J261)/($D261^0.70558407859294)*'Hintergrund Berechnung'!$I$942)</f>
        <v>#DIV/0!</v>
      </c>
      <c r="R261" s="16" t="e">
        <f t="shared" si="13"/>
        <v>#DIV/0!</v>
      </c>
      <c r="S261" s="16" t="e">
        <f>ROUND(IF(C261&lt;16,$K261/($D261^0.450818786555515)*'Hintergrund Berechnung'!$N$941,$K261/($D261^0.450818786555515)*'Hintergrund Berechnung'!$N$942),0)</f>
        <v>#DIV/0!</v>
      </c>
      <c r="T261" s="16">
        <f>ROUND(IF(C261&lt;16,$L261*'Hintergrund Berechnung'!$O$941,$L261*'Hintergrund Berechnung'!$O$942),0)</f>
        <v>0</v>
      </c>
      <c r="U261" s="16">
        <f>ROUND(IF(C261&lt;16,IF(M261&gt;0,(25-$M261)*'Hintergrund Berechnung'!$J$941,0),IF(M261&gt;0,(25-$M261)*'Hintergrund Berechnung'!$J$942,0)),0)</f>
        <v>0</v>
      </c>
      <c r="V261" s="18" t="e">
        <f t="shared" si="14"/>
        <v>#DIV/0!</v>
      </c>
    </row>
    <row r="262" spans="15:22" x14ac:dyDescent="0.5">
      <c r="O262" s="16">
        <f t="shared" si="12"/>
        <v>0</v>
      </c>
      <c r="P262" s="16" t="e">
        <f>IF($C262&lt;16,MAX($E262:$G262)/($D262^0.70558407859294)*'Hintergrund Berechnung'!$I$941,MAX($E262:$G262)/($D262^0.70558407859294)*'Hintergrund Berechnung'!$I$942)</f>
        <v>#DIV/0!</v>
      </c>
      <c r="Q262" s="16" t="e">
        <f>IF($C262&lt;16,MAX($H262:$J262)/($D262^0.70558407859294)*'Hintergrund Berechnung'!$I$941,MAX($H262:$J262)/($D262^0.70558407859294)*'Hintergrund Berechnung'!$I$942)</f>
        <v>#DIV/0!</v>
      </c>
      <c r="R262" s="16" t="e">
        <f t="shared" si="13"/>
        <v>#DIV/0!</v>
      </c>
      <c r="S262" s="16" t="e">
        <f>ROUND(IF(C262&lt;16,$K262/($D262^0.450818786555515)*'Hintergrund Berechnung'!$N$941,$K262/($D262^0.450818786555515)*'Hintergrund Berechnung'!$N$942),0)</f>
        <v>#DIV/0!</v>
      </c>
      <c r="T262" s="16">
        <f>ROUND(IF(C262&lt;16,$L262*'Hintergrund Berechnung'!$O$941,$L262*'Hintergrund Berechnung'!$O$942),0)</f>
        <v>0</v>
      </c>
      <c r="U262" s="16">
        <f>ROUND(IF(C262&lt;16,IF(M262&gt;0,(25-$M262)*'Hintergrund Berechnung'!$J$941,0),IF(M262&gt;0,(25-$M262)*'Hintergrund Berechnung'!$J$942,0)),0)</f>
        <v>0</v>
      </c>
      <c r="V262" s="18" t="e">
        <f t="shared" si="14"/>
        <v>#DIV/0!</v>
      </c>
    </row>
    <row r="263" spans="15:22" x14ac:dyDescent="0.5">
      <c r="O263" s="16">
        <f t="shared" si="12"/>
        <v>0</v>
      </c>
      <c r="P263" s="16" t="e">
        <f>IF($C263&lt;16,MAX($E263:$G263)/($D263^0.70558407859294)*'Hintergrund Berechnung'!$I$941,MAX($E263:$G263)/($D263^0.70558407859294)*'Hintergrund Berechnung'!$I$942)</f>
        <v>#DIV/0!</v>
      </c>
      <c r="Q263" s="16" t="e">
        <f>IF($C263&lt;16,MAX($H263:$J263)/($D263^0.70558407859294)*'Hintergrund Berechnung'!$I$941,MAX($H263:$J263)/($D263^0.70558407859294)*'Hintergrund Berechnung'!$I$942)</f>
        <v>#DIV/0!</v>
      </c>
      <c r="R263" s="16" t="e">
        <f t="shared" si="13"/>
        <v>#DIV/0!</v>
      </c>
      <c r="S263" s="16" t="e">
        <f>ROUND(IF(C263&lt;16,$K263/($D263^0.450818786555515)*'Hintergrund Berechnung'!$N$941,$K263/($D263^0.450818786555515)*'Hintergrund Berechnung'!$N$942),0)</f>
        <v>#DIV/0!</v>
      </c>
      <c r="T263" s="16">
        <f>ROUND(IF(C263&lt;16,$L263*'Hintergrund Berechnung'!$O$941,$L263*'Hintergrund Berechnung'!$O$942),0)</f>
        <v>0</v>
      </c>
      <c r="U263" s="16">
        <f>ROUND(IF(C263&lt;16,IF(M263&gt;0,(25-$M263)*'Hintergrund Berechnung'!$J$941,0),IF(M263&gt;0,(25-$M263)*'Hintergrund Berechnung'!$J$942,0)),0)</f>
        <v>0</v>
      </c>
      <c r="V263" s="18" t="e">
        <f t="shared" si="14"/>
        <v>#DIV/0!</v>
      </c>
    </row>
    <row r="264" spans="15:22" x14ac:dyDescent="0.5">
      <c r="O264" s="16">
        <f t="shared" si="12"/>
        <v>0</v>
      </c>
      <c r="P264" s="16" t="e">
        <f>IF($C264&lt;16,MAX($E264:$G264)/($D264^0.70558407859294)*'Hintergrund Berechnung'!$I$941,MAX($E264:$G264)/($D264^0.70558407859294)*'Hintergrund Berechnung'!$I$942)</f>
        <v>#DIV/0!</v>
      </c>
      <c r="Q264" s="16" t="e">
        <f>IF($C264&lt;16,MAX($H264:$J264)/($D264^0.70558407859294)*'Hintergrund Berechnung'!$I$941,MAX($H264:$J264)/($D264^0.70558407859294)*'Hintergrund Berechnung'!$I$942)</f>
        <v>#DIV/0!</v>
      </c>
      <c r="R264" s="16" t="e">
        <f t="shared" si="13"/>
        <v>#DIV/0!</v>
      </c>
      <c r="S264" s="16" t="e">
        <f>ROUND(IF(C264&lt;16,$K264/($D264^0.450818786555515)*'Hintergrund Berechnung'!$N$941,$K264/($D264^0.450818786555515)*'Hintergrund Berechnung'!$N$942),0)</f>
        <v>#DIV/0!</v>
      </c>
      <c r="T264" s="16">
        <f>ROUND(IF(C264&lt;16,$L264*'Hintergrund Berechnung'!$O$941,$L264*'Hintergrund Berechnung'!$O$942),0)</f>
        <v>0</v>
      </c>
      <c r="U264" s="16">
        <f>ROUND(IF(C264&lt;16,IF(M264&gt;0,(25-$M264)*'Hintergrund Berechnung'!$J$941,0),IF(M264&gt;0,(25-$M264)*'Hintergrund Berechnung'!$J$942,0)),0)</f>
        <v>0</v>
      </c>
      <c r="V264" s="18" t="e">
        <f t="shared" si="14"/>
        <v>#DIV/0!</v>
      </c>
    </row>
    <row r="265" spans="15:22" x14ac:dyDescent="0.5">
      <c r="O265" s="16">
        <f t="shared" si="12"/>
        <v>0</v>
      </c>
      <c r="P265" s="16" t="e">
        <f>IF($C265&lt;16,MAX($E265:$G265)/($D265^0.70558407859294)*'Hintergrund Berechnung'!$I$941,MAX($E265:$G265)/($D265^0.70558407859294)*'Hintergrund Berechnung'!$I$942)</f>
        <v>#DIV/0!</v>
      </c>
      <c r="Q265" s="16" t="e">
        <f>IF($C265&lt;16,MAX($H265:$J265)/($D265^0.70558407859294)*'Hintergrund Berechnung'!$I$941,MAX($H265:$J265)/($D265^0.70558407859294)*'Hintergrund Berechnung'!$I$942)</f>
        <v>#DIV/0!</v>
      </c>
      <c r="R265" s="16" t="e">
        <f t="shared" si="13"/>
        <v>#DIV/0!</v>
      </c>
      <c r="S265" s="16" t="e">
        <f>ROUND(IF(C265&lt;16,$K265/($D265^0.450818786555515)*'Hintergrund Berechnung'!$N$941,$K265/($D265^0.450818786555515)*'Hintergrund Berechnung'!$N$942),0)</f>
        <v>#DIV/0!</v>
      </c>
      <c r="T265" s="16">
        <f>ROUND(IF(C265&lt;16,$L265*'Hintergrund Berechnung'!$O$941,$L265*'Hintergrund Berechnung'!$O$942),0)</f>
        <v>0</v>
      </c>
      <c r="U265" s="16">
        <f>ROUND(IF(C265&lt;16,IF(M265&gt;0,(25-$M265)*'Hintergrund Berechnung'!$J$941,0),IF(M265&gt;0,(25-$M265)*'Hintergrund Berechnung'!$J$942,0)),0)</f>
        <v>0</v>
      </c>
      <c r="V265" s="18" t="e">
        <f t="shared" si="14"/>
        <v>#DIV/0!</v>
      </c>
    </row>
    <row r="266" spans="15:22" x14ac:dyDescent="0.5">
      <c r="O266" s="16">
        <f t="shared" si="12"/>
        <v>0</v>
      </c>
      <c r="P266" s="16" t="e">
        <f>IF($C266&lt;16,MAX($E266:$G266)/($D266^0.70558407859294)*'Hintergrund Berechnung'!$I$941,MAX($E266:$G266)/($D266^0.70558407859294)*'Hintergrund Berechnung'!$I$942)</f>
        <v>#DIV/0!</v>
      </c>
      <c r="Q266" s="16" t="e">
        <f>IF($C266&lt;16,MAX($H266:$J266)/($D266^0.70558407859294)*'Hintergrund Berechnung'!$I$941,MAX($H266:$J266)/($D266^0.70558407859294)*'Hintergrund Berechnung'!$I$942)</f>
        <v>#DIV/0!</v>
      </c>
      <c r="R266" s="16" t="e">
        <f t="shared" si="13"/>
        <v>#DIV/0!</v>
      </c>
      <c r="S266" s="16" t="e">
        <f>ROUND(IF(C266&lt;16,$K266/($D266^0.450818786555515)*'Hintergrund Berechnung'!$N$941,$K266/($D266^0.450818786555515)*'Hintergrund Berechnung'!$N$942),0)</f>
        <v>#DIV/0!</v>
      </c>
      <c r="T266" s="16">
        <f>ROUND(IF(C266&lt;16,$L266*'Hintergrund Berechnung'!$O$941,$L266*'Hintergrund Berechnung'!$O$942),0)</f>
        <v>0</v>
      </c>
      <c r="U266" s="16">
        <f>ROUND(IF(C266&lt;16,IF(M266&gt;0,(25-$M266)*'Hintergrund Berechnung'!$J$941,0),IF(M266&gt;0,(25-$M266)*'Hintergrund Berechnung'!$J$942,0)),0)</f>
        <v>0</v>
      </c>
      <c r="V266" s="18" t="e">
        <f t="shared" si="14"/>
        <v>#DIV/0!</v>
      </c>
    </row>
    <row r="267" spans="15:22" x14ac:dyDescent="0.5">
      <c r="O267" s="16">
        <f t="shared" si="12"/>
        <v>0</v>
      </c>
      <c r="P267" s="16" t="e">
        <f>IF($C267&lt;16,MAX($E267:$G267)/($D267^0.70558407859294)*'Hintergrund Berechnung'!$I$941,MAX($E267:$G267)/($D267^0.70558407859294)*'Hintergrund Berechnung'!$I$942)</f>
        <v>#DIV/0!</v>
      </c>
      <c r="Q267" s="16" t="e">
        <f>IF($C267&lt;16,MAX($H267:$J267)/($D267^0.70558407859294)*'Hintergrund Berechnung'!$I$941,MAX($H267:$J267)/($D267^0.70558407859294)*'Hintergrund Berechnung'!$I$942)</f>
        <v>#DIV/0!</v>
      </c>
      <c r="R267" s="16" t="e">
        <f t="shared" si="13"/>
        <v>#DIV/0!</v>
      </c>
      <c r="S267" s="16" t="e">
        <f>ROUND(IF(C267&lt;16,$K267/($D267^0.450818786555515)*'Hintergrund Berechnung'!$N$941,$K267/($D267^0.450818786555515)*'Hintergrund Berechnung'!$N$942),0)</f>
        <v>#DIV/0!</v>
      </c>
      <c r="T267" s="16">
        <f>ROUND(IF(C267&lt;16,$L267*'Hintergrund Berechnung'!$O$941,$L267*'Hintergrund Berechnung'!$O$942),0)</f>
        <v>0</v>
      </c>
      <c r="U267" s="16">
        <f>ROUND(IF(C267&lt;16,IF(M267&gt;0,(25-$M267)*'Hintergrund Berechnung'!$J$941,0),IF(M267&gt;0,(25-$M267)*'Hintergrund Berechnung'!$J$942,0)),0)</f>
        <v>0</v>
      </c>
      <c r="V267" s="18" t="e">
        <f t="shared" si="14"/>
        <v>#DIV/0!</v>
      </c>
    </row>
    <row r="268" spans="15:22" x14ac:dyDescent="0.5">
      <c r="O268" s="16">
        <f t="shared" si="12"/>
        <v>0</v>
      </c>
      <c r="P268" s="16" t="e">
        <f>IF($C268&lt;16,MAX($E268:$G268)/($D268^0.70558407859294)*'Hintergrund Berechnung'!$I$941,MAX($E268:$G268)/($D268^0.70558407859294)*'Hintergrund Berechnung'!$I$942)</f>
        <v>#DIV/0!</v>
      </c>
      <c r="Q268" s="16" t="e">
        <f>IF($C268&lt;16,MAX($H268:$J268)/($D268^0.70558407859294)*'Hintergrund Berechnung'!$I$941,MAX($H268:$J268)/($D268^0.70558407859294)*'Hintergrund Berechnung'!$I$942)</f>
        <v>#DIV/0!</v>
      </c>
      <c r="R268" s="16" t="e">
        <f t="shared" si="13"/>
        <v>#DIV/0!</v>
      </c>
      <c r="S268" s="16" t="e">
        <f>ROUND(IF(C268&lt;16,$K268/($D268^0.450818786555515)*'Hintergrund Berechnung'!$N$941,$K268/($D268^0.450818786555515)*'Hintergrund Berechnung'!$N$942),0)</f>
        <v>#DIV/0!</v>
      </c>
      <c r="T268" s="16">
        <f>ROUND(IF(C268&lt;16,$L268*'Hintergrund Berechnung'!$O$941,$L268*'Hintergrund Berechnung'!$O$942),0)</f>
        <v>0</v>
      </c>
      <c r="U268" s="16">
        <f>ROUND(IF(C268&lt;16,IF(M268&gt;0,(25-$M268)*'Hintergrund Berechnung'!$J$941,0),IF(M268&gt;0,(25-$M268)*'Hintergrund Berechnung'!$J$942,0)),0)</f>
        <v>0</v>
      </c>
      <c r="V268" s="18" t="e">
        <f t="shared" si="14"/>
        <v>#DIV/0!</v>
      </c>
    </row>
    <row r="269" spans="15:22" x14ac:dyDescent="0.5">
      <c r="O269" s="16">
        <f t="shared" si="12"/>
        <v>0</v>
      </c>
      <c r="P269" s="16" t="e">
        <f>IF($C269&lt;16,MAX($E269:$G269)/($D269^0.70558407859294)*'Hintergrund Berechnung'!$I$941,MAX($E269:$G269)/($D269^0.70558407859294)*'Hintergrund Berechnung'!$I$942)</f>
        <v>#DIV/0!</v>
      </c>
      <c r="Q269" s="16" t="e">
        <f>IF($C269&lt;16,MAX($H269:$J269)/($D269^0.70558407859294)*'Hintergrund Berechnung'!$I$941,MAX($H269:$J269)/($D269^0.70558407859294)*'Hintergrund Berechnung'!$I$942)</f>
        <v>#DIV/0!</v>
      </c>
      <c r="R269" s="16" t="e">
        <f t="shared" si="13"/>
        <v>#DIV/0!</v>
      </c>
      <c r="S269" s="16" t="e">
        <f>ROUND(IF(C269&lt;16,$K269/($D269^0.450818786555515)*'Hintergrund Berechnung'!$N$941,$K269/($D269^0.450818786555515)*'Hintergrund Berechnung'!$N$942),0)</f>
        <v>#DIV/0!</v>
      </c>
      <c r="T269" s="16">
        <f>ROUND(IF(C269&lt;16,$L269*'Hintergrund Berechnung'!$O$941,$L269*'Hintergrund Berechnung'!$O$942),0)</f>
        <v>0</v>
      </c>
      <c r="U269" s="16">
        <f>ROUND(IF(C269&lt;16,IF(M269&gt;0,(25-$M269)*'Hintergrund Berechnung'!$J$941,0),IF(M269&gt;0,(25-$M269)*'Hintergrund Berechnung'!$J$942,0)),0)</f>
        <v>0</v>
      </c>
      <c r="V269" s="18" t="e">
        <f t="shared" si="14"/>
        <v>#DIV/0!</v>
      </c>
    </row>
    <row r="270" spans="15:22" x14ac:dyDescent="0.5">
      <c r="O270" s="16">
        <f t="shared" si="12"/>
        <v>0</v>
      </c>
      <c r="P270" s="16" t="e">
        <f>IF($C270&lt;16,MAX($E270:$G270)/($D270^0.70558407859294)*'Hintergrund Berechnung'!$I$941,MAX($E270:$G270)/($D270^0.70558407859294)*'Hintergrund Berechnung'!$I$942)</f>
        <v>#DIV/0!</v>
      </c>
      <c r="Q270" s="16" t="e">
        <f>IF($C270&lt;16,MAX($H270:$J270)/($D270^0.70558407859294)*'Hintergrund Berechnung'!$I$941,MAX($H270:$J270)/($D270^0.70558407859294)*'Hintergrund Berechnung'!$I$942)</f>
        <v>#DIV/0!</v>
      </c>
      <c r="R270" s="16" t="e">
        <f t="shared" si="13"/>
        <v>#DIV/0!</v>
      </c>
      <c r="S270" s="16" t="e">
        <f>ROUND(IF(C270&lt;16,$K270/($D270^0.450818786555515)*'Hintergrund Berechnung'!$N$941,$K270/($D270^0.450818786555515)*'Hintergrund Berechnung'!$N$942),0)</f>
        <v>#DIV/0!</v>
      </c>
      <c r="T270" s="16">
        <f>ROUND(IF(C270&lt;16,$L270*'Hintergrund Berechnung'!$O$941,$L270*'Hintergrund Berechnung'!$O$942),0)</f>
        <v>0</v>
      </c>
      <c r="U270" s="16">
        <f>ROUND(IF(C270&lt;16,IF(M270&gt;0,(25-$M270)*'Hintergrund Berechnung'!$J$941,0),IF(M270&gt;0,(25-$M270)*'Hintergrund Berechnung'!$J$942,0)),0)</f>
        <v>0</v>
      </c>
      <c r="V270" s="18" t="e">
        <f t="shared" si="14"/>
        <v>#DIV/0!</v>
      </c>
    </row>
    <row r="271" spans="15:22" x14ac:dyDescent="0.5">
      <c r="O271" s="16">
        <f t="shared" si="12"/>
        <v>0</v>
      </c>
      <c r="P271" s="16" t="e">
        <f>IF($C271&lt;16,MAX($E271:$G271)/($D271^0.70558407859294)*'Hintergrund Berechnung'!$I$941,MAX($E271:$G271)/($D271^0.70558407859294)*'Hintergrund Berechnung'!$I$942)</f>
        <v>#DIV/0!</v>
      </c>
      <c r="Q271" s="16" t="e">
        <f>IF($C271&lt;16,MAX($H271:$J271)/($D271^0.70558407859294)*'Hintergrund Berechnung'!$I$941,MAX($H271:$J271)/($D271^0.70558407859294)*'Hintergrund Berechnung'!$I$942)</f>
        <v>#DIV/0!</v>
      </c>
      <c r="R271" s="16" t="e">
        <f t="shared" si="13"/>
        <v>#DIV/0!</v>
      </c>
      <c r="S271" s="16" t="e">
        <f>ROUND(IF(C271&lt;16,$K271/($D271^0.450818786555515)*'Hintergrund Berechnung'!$N$941,$K271/($D271^0.450818786555515)*'Hintergrund Berechnung'!$N$942),0)</f>
        <v>#DIV/0!</v>
      </c>
      <c r="T271" s="16">
        <f>ROUND(IF(C271&lt;16,$L271*'Hintergrund Berechnung'!$O$941,$L271*'Hintergrund Berechnung'!$O$942),0)</f>
        <v>0</v>
      </c>
      <c r="U271" s="16">
        <f>ROUND(IF(C271&lt;16,IF(M271&gt;0,(25-$M271)*'Hintergrund Berechnung'!$J$941,0),IF(M271&gt;0,(25-$M271)*'Hintergrund Berechnung'!$J$942,0)),0)</f>
        <v>0</v>
      </c>
      <c r="V271" s="18" t="e">
        <f t="shared" si="14"/>
        <v>#DIV/0!</v>
      </c>
    </row>
    <row r="272" spans="15:22" x14ac:dyDescent="0.5">
      <c r="O272" s="16">
        <f t="shared" si="12"/>
        <v>0</v>
      </c>
      <c r="P272" s="16" t="e">
        <f>IF($C272&lt;16,MAX($E272:$G272)/($D272^0.70558407859294)*'Hintergrund Berechnung'!$I$941,MAX($E272:$G272)/($D272^0.70558407859294)*'Hintergrund Berechnung'!$I$942)</f>
        <v>#DIV/0!</v>
      </c>
      <c r="Q272" s="16" t="e">
        <f>IF($C272&lt;16,MAX($H272:$J272)/($D272^0.70558407859294)*'Hintergrund Berechnung'!$I$941,MAX($H272:$J272)/($D272^0.70558407859294)*'Hintergrund Berechnung'!$I$942)</f>
        <v>#DIV/0!</v>
      </c>
      <c r="R272" s="16" t="e">
        <f t="shared" si="13"/>
        <v>#DIV/0!</v>
      </c>
      <c r="S272" s="16" t="e">
        <f>ROUND(IF(C272&lt;16,$K272/($D272^0.450818786555515)*'Hintergrund Berechnung'!$N$941,$K272/($D272^0.450818786555515)*'Hintergrund Berechnung'!$N$942),0)</f>
        <v>#DIV/0!</v>
      </c>
      <c r="T272" s="16">
        <f>ROUND(IF(C272&lt;16,$L272*'Hintergrund Berechnung'!$O$941,$L272*'Hintergrund Berechnung'!$O$942),0)</f>
        <v>0</v>
      </c>
      <c r="U272" s="16">
        <f>ROUND(IF(C272&lt;16,IF(M272&gt;0,(25-$M272)*'Hintergrund Berechnung'!$J$941,0),IF(M272&gt;0,(25-$M272)*'Hintergrund Berechnung'!$J$942,0)),0)</f>
        <v>0</v>
      </c>
      <c r="V272" s="18" t="e">
        <f t="shared" si="14"/>
        <v>#DIV/0!</v>
      </c>
    </row>
    <row r="273" spans="15:22" x14ac:dyDescent="0.5">
      <c r="O273" s="16">
        <f t="shared" si="12"/>
        <v>0</v>
      </c>
      <c r="P273" s="16" t="e">
        <f>IF($C273&lt;16,MAX($E273:$G273)/($D273^0.70558407859294)*'Hintergrund Berechnung'!$I$941,MAX($E273:$G273)/($D273^0.70558407859294)*'Hintergrund Berechnung'!$I$942)</f>
        <v>#DIV/0!</v>
      </c>
      <c r="Q273" s="16" t="e">
        <f>IF($C273&lt;16,MAX($H273:$J273)/($D273^0.70558407859294)*'Hintergrund Berechnung'!$I$941,MAX($H273:$J273)/($D273^0.70558407859294)*'Hintergrund Berechnung'!$I$942)</f>
        <v>#DIV/0!</v>
      </c>
      <c r="R273" s="16" t="e">
        <f t="shared" si="13"/>
        <v>#DIV/0!</v>
      </c>
      <c r="S273" s="16" t="e">
        <f>ROUND(IF(C273&lt;16,$K273/($D273^0.450818786555515)*'Hintergrund Berechnung'!$N$941,$K273/($D273^0.450818786555515)*'Hintergrund Berechnung'!$N$942),0)</f>
        <v>#DIV/0!</v>
      </c>
      <c r="T273" s="16">
        <f>ROUND(IF(C273&lt;16,$L273*'Hintergrund Berechnung'!$O$941,$L273*'Hintergrund Berechnung'!$O$942),0)</f>
        <v>0</v>
      </c>
      <c r="U273" s="16">
        <f>ROUND(IF(C273&lt;16,IF(M273&gt;0,(25-$M273)*'Hintergrund Berechnung'!$J$941,0),IF(M273&gt;0,(25-$M273)*'Hintergrund Berechnung'!$J$942,0)),0)</f>
        <v>0</v>
      </c>
      <c r="V273" s="18" t="e">
        <f t="shared" si="14"/>
        <v>#DIV/0!</v>
      </c>
    </row>
    <row r="274" spans="15:22" x14ac:dyDescent="0.5">
      <c r="O274" s="16">
        <f t="shared" si="12"/>
        <v>0</v>
      </c>
      <c r="P274" s="16" t="e">
        <f>IF($C274&lt;16,MAX($E274:$G274)/($D274^0.70558407859294)*'Hintergrund Berechnung'!$I$941,MAX($E274:$G274)/($D274^0.70558407859294)*'Hintergrund Berechnung'!$I$942)</f>
        <v>#DIV/0!</v>
      </c>
      <c r="Q274" s="16" t="e">
        <f>IF($C274&lt;16,MAX($H274:$J274)/($D274^0.70558407859294)*'Hintergrund Berechnung'!$I$941,MAX($H274:$J274)/($D274^0.70558407859294)*'Hintergrund Berechnung'!$I$942)</f>
        <v>#DIV/0!</v>
      </c>
      <c r="R274" s="16" t="e">
        <f t="shared" si="13"/>
        <v>#DIV/0!</v>
      </c>
      <c r="S274" s="16" t="e">
        <f>ROUND(IF(C274&lt;16,$K274/($D274^0.450818786555515)*'Hintergrund Berechnung'!$N$941,$K274/($D274^0.450818786555515)*'Hintergrund Berechnung'!$N$942),0)</f>
        <v>#DIV/0!</v>
      </c>
      <c r="T274" s="16">
        <f>ROUND(IF(C274&lt;16,$L274*'Hintergrund Berechnung'!$O$941,$L274*'Hintergrund Berechnung'!$O$942),0)</f>
        <v>0</v>
      </c>
      <c r="U274" s="16">
        <f>ROUND(IF(C274&lt;16,IF(M274&gt;0,(25-$M274)*'Hintergrund Berechnung'!$J$941,0),IF(M274&gt;0,(25-$M274)*'Hintergrund Berechnung'!$J$942,0)),0)</f>
        <v>0</v>
      </c>
      <c r="V274" s="18" t="e">
        <f t="shared" si="14"/>
        <v>#DIV/0!</v>
      </c>
    </row>
    <row r="275" spans="15:22" x14ac:dyDescent="0.5">
      <c r="O275" s="16">
        <f t="shared" si="12"/>
        <v>0</v>
      </c>
      <c r="P275" s="16" t="e">
        <f>IF($C275&lt;16,MAX($E275:$G275)/($D275^0.70558407859294)*'Hintergrund Berechnung'!$I$941,MAX($E275:$G275)/($D275^0.70558407859294)*'Hintergrund Berechnung'!$I$942)</f>
        <v>#DIV/0!</v>
      </c>
      <c r="Q275" s="16" t="e">
        <f>IF($C275&lt;16,MAX($H275:$J275)/($D275^0.70558407859294)*'Hintergrund Berechnung'!$I$941,MAX($H275:$J275)/($D275^0.70558407859294)*'Hintergrund Berechnung'!$I$942)</f>
        <v>#DIV/0!</v>
      </c>
      <c r="R275" s="16" t="e">
        <f t="shared" si="13"/>
        <v>#DIV/0!</v>
      </c>
      <c r="S275" s="16" t="e">
        <f>ROUND(IF(C275&lt;16,$K275/($D275^0.450818786555515)*'Hintergrund Berechnung'!$N$941,$K275/($D275^0.450818786555515)*'Hintergrund Berechnung'!$N$942),0)</f>
        <v>#DIV/0!</v>
      </c>
      <c r="T275" s="16">
        <f>ROUND(IF(C275&lt;16,$L275*'Hintergrund Berechnung'!$O$941,$L275*'Hintergrund Berechnung'!$O$942),0)</f>
        <v>0</v>
      </c>
      <c r="U275" s="16">
        <f>ROUND(IF(C275&lt;16,IF(M275&gt;0,(25-$M275)*'Hintergrund Berechnung'!$J$941,0),IF(M275&gt;0,(25-$M275)*'Hintergrund Berechnung'!$J$942,0)),0)</f>
        <v>0</v>
      </c>
      <c r="V275" s="18" t="e">
        <f t="shared" si="14"/>
        <v>#DIV/0!</v>
      </c>
    </row>
    <row r="276" spans="15:22" x14ac:dyDescent="0.5">
      <c r="O276" s="16">
        <f t="shared" si="12"/>
        <v>0</v>
      </c>
      <c r="P276" s="16" t="e">
        <f>IF($C276&lt;16,MAX($E276:$G276)/($D276^0.70558407859294)*'Hintergrund Berechnung'!$I$941,MAX($E276:$G276)/($D276^0.70558407859294)*'Hintergrund Berechnung'!$I$942)</f>
        <v>#DIV/0!</v>
      </c>
      <c r="Q276" s="16" t="e">
        <f>IF($C276&lt;16,MAX($H276:$J276)/($D276^0.70558407859294)*'Hintergrund Berechnung'!$I$941,MAX($H276:$J276)/($D276^0.70558407859294)*'Hintergrund Berechnung'!$I$942)</f>
        <v>#DIV/0!</v>
      </c>
      <c r="R276" s="16" t="e">
        <f t="shared" si="13"/>
        <v>#DIV/0!</v>
      </c>
      <c r="S276" s="16" t="e">
        <f>ROUND(IF(C276&lt;16,$K276/($D276^0.450818786555515)*'Hintergrund Berechnung'!$N$941,$K276/($D276^0.450818786555515)*'Hintergrund Berechnung'!$N$942),0)</f>
        <v>#DIV/0!</v>
      </c>
      <c r="T276" s="16">
        <f>ROUND(IF(C276&lt;16,$L276*'Hintergrund Berechnung'!$O$941,$L276*'Hintergrund Berechnung'!$O$942),0)</f>
        <v>0</v>
      </c>
      <c r="U276" s="16">
        <f>ROUND(IF(C276&lt;16,IF(M276&gt;0,(25-$M276)*'Hintergrund Berechnung'!$J$941,0),IF(M276&gt;0,(25-$M276)*'Hintergrund Berechnung'!$J$942,0)),0)</f>
        <v>0</v>
      </c>
      <c r="V276" s="18" t="e">
        <f t="shared" si="14"/>
        <v>#DIV/0!</v>
      </c>
    </row>
    <row r="277" spans="15:22" x14ac:dyDescent="0.5">
      <c r="O277" s="16">
        <f t="shared" si="12"/>
        <v>0</v>
      </c>
      <c r="P277" s="16" t="e">
        <f>IF($C277&lt;16,MAX($E277:$G277)/($D277^0.70558407859294)*'Hintergrund Berechnung'!$I$941,MAX($E277:$G277)/($D277^0.70558407859294)*'Hintergrund Berechnung'!$I$942)</f>
        <v>#DIV/0!</v>
      </c>
      <c r="Q277" s="16" t="e">
        <f>IF($C277&lt;16,MAX($H277:$J277)/($D277^0.70558407859294)*'Hintergrund Berechnung'!$I$941,MAX($H277:$J277)/($D277^0.70558407859294)*'Hintergrund Berechnung'!$I$942)</f>
        <v>#DIV/0!</v>
      </c>
      <c r="R277" s="16" t="e">
        <f t="shared" si="13"/>
        <v>#DIV/0!</v>
      </c>
      <c r="S277" s="16" t="e">
        <f>ROUND(IF(C277&lt;16,$K277/($D277^0.450818786555515)*'Hintergrund Berechnung'!$N$941,$K277/($D277^0.450818786555515)*'Hintergrund Berechnung'!$N$942),0)</f>
        <v>#DIV/0!</v>
      </c>
      <c r="T277" s="16">
        <f>ROUND(IF(C277&lt;16,$L277*'Hintergrund Berechnung'!$O$941,$L277*'Hintergrund Berechnung'!$O$942),0)</f>
        <v>0</v>
      </c>
      <c r="U277" s="16">
        <f>ROUND(IF(C277&lt;16,IF(M277&gt;0,(25-$M277)*'Hintergrund Berechnung'!$J$941,0),IF(M277&gt;0,(25-$M277)*'Hintergrund Berechnung'!$J$942,0)),0)</f>
        <v>0</v>
      </c>
      <c r="V277" s="18" t="e">
        <f t="shared" si="14"/>
        <v>#DIV/0!</v>
      </c>
    </row>
    <row r="278" spans="15:22" x14ac:dyDescent="0.5">
      <c r="O278" s="16">
        <f t="shared" si="12"/>
        <v>0</v>
      </c>
      <c r="P278" s="16" t="e">
        <f>IF($C278&lt;16,MAX($E278:$G278)/($D278^0.70558407859294)*'Hintergrund Berechnung'!$I$941,MAX($E278:$G278)/($D278^0.70558407859294)*'Hintergrund Berechnung'!$I$942)</f>
        <v>#DIV/0!</v>
      </c>
      <c r="Q278" s="16" t="e">
        <f>IF($C278&lt;16,MAX($H278:$J278)/($D278^0.70558407859294)*'Hintergrund Berechnung'!$I$941,MAX($H278:$J278)/($D278^0.70558407859294)*'Hintergrund Berechnung'!$I$942)</f>
        <v>#DIV/0!</v>
      </c>
      <c r="R278" s="16" t="e">
        <f t="shared" si="13"/>
        <v>#DIV/0!</v>
      </c>
      <c r="S278" s="16" t="e">
        <f>ROUND(IF(C278&lt;16,$K278/($D278^0.450818786555515)*'Hintergrund Berechnung'!$N$941,$K278/($D278^0.450818786555515)*'Hintergrund Berechnung'!$N$942),0)</f>
        <v>#DIV/0!</v>
      </c>
      <c r="T278" s="16">
        <f>ROUND(IF(C278&lt;16,$L278*'Hintergrund Berechnung'!$O$941,$L278*'Hintergrund Berechnung'!$O$942),0)</f>
        <v>0</v>
      </c>
      <c r="U278" s="16">
        <f>ROUND(IF(C278&lt;16,IF(M278&gt;0,(25-$M278)*'Hintergrund Berechnung'!$J$941,0),IF(M278&gt;0,(25-$M278)*'Hintergrund Berechnung'!$J$942,0)),0)</f>
        <v>0</v>
      </c>
      <c r="V278" s="18" t="e">
        <f t="shared" si="14"/>
        <v>#DIV/0!</v>
      </c>
    </row>
    <row r="279" spans="15:22" x14ac:dyDescent="0.5">
      <c r="O279" s="16">
        <f t="shared" si="12"/>
        <v>0</v>
      </c>
      <c r="P279" s="16" t="e">
        <f>IF($C279&lt;16,MAX($E279:$G279)/($D279^0.70558407859294)*'Hintergrund Berechnung'!$I$941,MAX($E279:$G279)/($D279^0.70558407859294)*'Hintergrund Berechnung'!$I$942)</f>
        <v>#DIV/0!</v>
      </c>
      <c r="Q279" s="16" t="e">
        <f>IF($C279&lt;16,MAX($H279:$J279)/($D279^0.70558407859294)*'Hintergrund Berechnung'!$I$941,MAX($H279:$J279)/($D279^0.70558407859294)*'Hintergrund Berechnung'!$I$942)</f>
        <v>#DIV/0!</v>
      </c>
      <c r="R279" s="16" t="e">
        <f t="shared" si="13"/>
        <v>#DIV/0!</v>
      </c>
      <c r="S279" s="16" t="e">
        <f>ROUND(IF(C279&lt;16,$K279/($D279^0.450818786555515)*'Hintergrund Berechnung'!$N$941,$K279/($D279^0.450818786555515)*'Hintergrund Berechnung'!$N$942),0)</f>
        <v>#DIV/0!</v>
      </c>
      <c r="T279" s="16">
        <f>ROUND(IF(C279&lt;16,$L279*'Hintergrund Berechnung'!$O$941,$L279*'Hintergrund Berechnung'!$O$942),0)</f>
        <v>0</v>
      </c>
      <c r="U279" s="16">
        <f>ROUND(IF(C279&lt;16,IF(M279&gt;0,(25-$M279)*'Hintergrund Berechnung'!$J$941,0),IF(M279&gt;0,(25-$M279)*'Hintergrund Berechnung'!$J$942,0)),0)</f>
        <v>0</v>
      </c>
      <c r="V279" s="18" t="e">
        <f t="shared" si="14"/>
        <v>#DIV/0!</v>
      </c>
    </row>
    <row r="280" spans="15:22" x14ac:dyDescent="0.5">
      <c r="O280" s="16">
        <f t="shared" si="12"/>
        <v>0</v>
      </c>
      <c r="P280" s="16" t="e">
        <f>IF($C280&lt;16,MAX($E280:$G280)/($D280^0.70558407859294)*'Hintergrund Berechnung'!$I$941,MAX($E280:$G280)/($D280^0.70558407859294)*'Hintergrund Berechnung'!$I$942)</f>
        <v>#DIV/0!</v>
      </c>
      <c r="Q280" s="16" t="e">
        <f>IF($C280&lt;16,MAX($H280:$J280)/($D280^0.70558407859294)*'Hintergrund Berechnung'!$I$941,MAX($H280:$J280)/($D280^0.70558407859294)*'Hintergrund Berechnung'!$I$942)</f>
        <v>#DIV/0!</v>
      </c>
      <c r="R280" s="16" t="e">
        <f t="shared" si="13"/>
        <v>#DIV/0!</v>
      </c>
      <c r="S280" s="16" t="e">
        <f>ROUND(IF(C280&lt;16,$K280/($D280^0.450818786555515)*'Hintergrund Berechnung'!$N$941,$K280/($D280^0.450818786555515)*'Hintergrund Berechnung'!$N$942),0)</f>
        <v>#DIV/0!</v>
      </c>
      <c r="T280" s="16">
        <f>ROUND(IF(C280&lt;16,$L280*'Hintergrund Berechnung'!$O$941,$L280*'Hintergrund Berechnung'!$O$942),0)</f>
        <v>0</v>
      </c>
      <c r="U280" s="16">
        <f>ROUND(IF(C280&lt;16,IF(M280&gt;0,(25-$M280)*'Hintergrund Berechnung'!$J$941,0),IF(M280&gt;0,(25-$M280)*'Hintergrund Berechnung'!$J$942,0)),0)</f>
        <v>0</v>
      </c>
      <c r="V280" s="18" t="e">
        <f t="shared" si="14"/>
        <v>#DIV/0!</v>
      </c>
    </row>
    <row r="281" spans="15:22" x14ac:dyDescent="0.5">
      <c r="O281" s="16">
        <f t="shared" si="12"/>
        <v>0</v>
      </c>
      <c r="P281" s="16" t="e">
        <f>IF($C281&lt;16,MAX($E281:$G281)/($D281^0.70558407859294)*'Hintergrund Berechnung'!$I$941,MAX($E281:$G281)/($D281^0.70558407859294)*'Hintergrund Berechnung'!$I$942)</f>
        <v>#DIV/0!</v>
      </c>
      <c r="Q281" s="16" t="e">
        <f>IF($C281&lt;16,MAX($H281:$J281)/($D281^0.70558407859294)*'Hintergrund Berechnung'!$I$941,MAX($H281:$J281)/($D281^0.70558407859294)*'Hintergrund Berechnung'!$I$942)</f>
        <v>#DIV/0!</v>
      </c>
      <c r="R281" s="16" t="e">
        <f t="shared" si="13"/>
        <v>#DIV/0!</v>
      </c>
      <c r="S281" s="16" t="e">
        <f>ROUND(IF(C281&lt;16,$K281/($D281^0.450818786555515)*'Hintergrund Berechnung'!$N$941,$K281/($D281^0.450818786555515)*'Hintergrund Berechnung'!$N$942),0)</f>
        <v>#DIV/0!</v>
      </c>
      <c r="T281" s="16">
        <f>ROUND(IF(C281&lt;16,$L281*'Hintergrund Berechnung'!$O$941,$L281*'Hintergrund Berechnung'!$O$942),0)</f>
        <v>0</v>
      </c>
      <c r="U281" s="16">
        <f>ROUND(IF(C281&lt;16,IF(M281&gt;0,(25-$M281)*'Hintergrund Berechnung'!$J$941,0),IF(M281&gt;0,(25-$M281)*'Hintergrund Berechnung'!$J$942,0)),0)</f>
        <v>0</v>
      </c>
      <c r="V281" s="18" t="e">
        <f t="shared" si="14"/>
        <v>#DIV/0!</v>
      </c>
    </row>
    <row r="282" spans="15:22" x14ac:dyDescent="0.5">
      <c r="O282" s="16">
        <f t="shared" si="12"/>
        <v>0</v>
      </c>
      <c r="P282" s="16" t="e">
        <f>IF($C282&lt;16,MAX($E282:$G282)/($D282^0.70558407859294)*'Hintergrund Berechnung'!$I$941,MAX($E282:$G282)/($D282^0.70558407859294)*'Hintergrund Berechnung'!$I$942)</f>
        <v>#DIV/0!</v>
      </c>
      <c r="Q282" s="16" t="e">
        <f>IF($C282&lt;16,MAX($H282:$J282)/($D282^0.70558407859294)*'Hintergrund Berechnung'!$I$941,MAX($H282:$J282)/($D282^0.70558407859294)*'Hintergrund Berechnung'!$I$942)</f>
        <v>#DIV/0!</v>
      </c>
      <c r="R282" s="16" t="e">
        <f t="shared" si="13"/>
        <v>#DIV/0!</v>
      </c>
      <c r="S282" s="16" t="e">
        <f>ROUND(IF(C282&lt;16,$K282/($D282^0.450818786555515)*'Hintergrund Berechnung'!$N$941,$K282/($D282^0.450818786555515)*'Hintergrund Berechnung'!$N$942),0)</f>
        <v>#DIV/0!</v>
      </c>
      <c r="T282" s="16">
        <f>ROUND(IF(C282&lt;16,$L282*'Hintergrund Berechnung'!$O$941,$L282*'Hintergrund Berechnung'!$O$942),0)</f>
        <v>0</v>
      </c>
      <c r="U282" s="16">
        <f>ROUND(IF(C282&lt;16,IF(M282&gt;0,(25-$M282)*'Hintergrund Berechnung'!$J$941,0),IF(M282&gt;0,(25-$M282)*'Hintergrund Berechnung'!$J$942,0)),0)</f>
        <v>0</v>
      </c>
      <c r="V282" s="18" t="e">
        <f t="shared" si="14"/>
        <v>#DIV/0!</v>
      </c>
    </row>
    <row r="283" spans="15:22" x14ac:dyDescent="0.5">
      <c r="O283" s="16">
        <f t="shared" si="12"/>
        <v>0</v>
      </c>
      <c r="P283" s="16" t="e">
        <f>IF($C283&lt;16,MAX($E283:$G283)/($D283^0.70558407859294)*'Hintergrund Berechnung'!$I$941,MAX($E283:$G283)/($D283^0.70558407859294)*'Hintergrund Berechnung'!$I$942)</f>
        <v>#DIV/0!</v>
      </c>
      <c r="Q283" s="16" t="e">
        <f>IF($C283&lt;16,MAX($H283:$J283)/($D283^0.70558407859294)*'Hintergrund Berechnung'!$I$941,MAX($H283:$J283)/($D283^0.70558407859294)*'Hintergrund Berechnung'!$I$942)</f>
        <v>#DIV/0!</v>
      </c>
      <c r="R283" s="16" t="e">
        <f t="shared" si="13"/>
        <v>#DIV/0!</v>
      </c>
      <c r="S283" s="16" t="e">
        <f>ROUND(IF(C283&lt;16,$K283/($D283^0.450818786555515)*'Hintergrund Berechnung'!$N$941,$K283/($D283^0.450818786555515)*'Hintergrund Berechnung'!$N$942),0)</f>
        <v>#DIV/0!</v>
      </c>
      <c r="T283" s="16">
        <f>ROUND(IF(C283&lt;16,$L283*'Hintergrund Berechnung'!$O$941,$L283*'Hintergrund Berechnung'!$O$942),0)</f>
        <v>0</v>
      </c>
      <c r="U283" s="16">
        <f>ROUND(IF(C283&lt;16,IF(M283&gt;0,(25-$M283)*'Hintergrund Berechnung'!$J$941,0),IF(M283&gt;0,(25-$M283)*'Hintergrund Berechnung'!$J$942,0)),0)</f>
        <v>0</v>
      </c>
      <c r="V283" s="18" t="e">
        <f t="shared" si="14"/>
        <v>#DIV/0!</v>
      </c>
    </row>
    <row r="284" spans="15:22" x14ac:dyDescent="0.5">
      <c r="O284" s="16">
        <f t="shared" si="12"/>
        <v>0</v>
      </c>
      <c r="P284" s="16" t="e">
        <f>IF($C284&lt;16,MAX($E284:$G284)/($D284^0.70558407859294)*'Hintergrund Berechnung'!$I$941,MAX($E284:$G284)/($D284^0.70558407859294)*'Hintergrund Berechnung'!$I$942)</f>
        <v>#DIV/0!</v>
      </c>
      <c r="Q284" s="16" t="e">
        <f>IF($C284&lt;16,MAX($H284:$J284)/($D284^0.70558407859294)*'Hintergrund Berechnung'!$I$941,MAX($H284:$J284)/($D284^0.70558407859294)*'Hintergrund Berechnung'!$I$942)</f>
        <v>#DIV/0!</v>
      </c>
      <c r="R284" s="16" t="e">
        <f t="shared" si="13"/>
        <v>#DIV/0!</v>
      </c>
      <c r="S284" s="16" t="e">
        <f>ROUND(IF(C284&lt;16,$K284/($D284^0.450818786555515)*'Hintergrund Berechnung'!$N$941,$K284/($D284^0.450818786555515)*'Hintergrund Berechnung'!$N$942),0)</f>
        <v>#DIV/0!</v>
      </c>
      <c r="T284" s="16">
        <f>ROUND(IF(C284&lt;16,$L284*'Hintergrund Berechnung'!$O$941,$L284*'Hintergrund Berechnung'!$O$942),0)</f>
        <v>0</v>
      </c>
      <c r="U284" s="16">
        <f>ROUND(IF(C284&lt;16,IF(M284&gt;0,(25-$M284)*'Hintergrund Berechnung'!$J$941,0),IF(M284&gt;0,(25-$M284)*'Hintergrund Berechnung'!$J$942,0)),0)</f>
        <v>0</v>
      </c>
      <c r="V284" s="18" t="e">
        <f t="shared" si="14"/>
        <v>#DIV/0!</v>
      </c>
    </row>
    <row r="285" spans="15:22" x14ac:dyDescent="0.5">
      <c r="O285" s="16">
        <f t="shared" si="12"/>
        <v>0</v>
      </c>
      <c r="P285" s="16" t="e">
        <f>IF($C285&lt;16,MAX($E285:$G285)/($D285^0.70558407859294)*'Hintergrund Berechnung'!$I$941,MAX($E285:$G285)/($D285^0.70558407859294)*'Hintergrund Berechnung'!$I$942)</f>
        <v>#DIV/0!</v>
      </c>
      <c r="Q285" s="16" t="e">
        <f>IF($C285&lt;16,MAX($H285:$J285)/($D285^0.70558407859294)*'Hintergrund Berechnung'!$I$941,MAX($H285:$J285)/($D285^0.70558407859294)*'Hintergrund Berechnung'!$I$942)</f>
        <v>#DIV/0!</v>
      </c>
      <c r="R285" s="16" t="e">
        <f t="shared" si="13"/>
        <v>#DIV/0!</v>
      </c>
      <c r="S285" s="16" t="e">
        <f>ROUND(IF(C285&lt;16,$K285/($D285^0.450818786555515)*'Hintergrund Berechnung'!$N$941,$K285/($D285^0.450818786555515)*'Hintergrund Berechnung'!$N$942),0)</f>
        <v>#DIV/0!</v>
      </c>
      <c r="T285" s="16">
        <f>ROUND(IF(C285&lt;16,$L285*'Hintergrund Berechnung'!$O$941,$L285*'Hintergrund Berechnung'!$O$942),0)</f>
        <v>0</v>
      </c>
      <c r="U285" s="16">
        <f>ROUND(IF(C285&lt;16,IF(M285&gt;0,(25-$M285)*'Hintergrund Berechnung'!$J$941,0),IF(M285&gt;0,(25-$M285)*'Hintergrund Berechnung'!$J$942,0)),0)</f>
        <v>0</v>
      </c>
      <c r="V285" s="18" t="e">
        <f t="shared" si="14"/>
        <v>#DIV/0!</v>
      </c>
    </row>
    <row r="286" spans="15:22" x14ac:dyDescent="0.5">
      <c r="O286" s="16">
        <f t="shared" si="12"/>
        <v>0</v>
      </c>
      <c r="P286" s="16" t="e">
        <f>IF($C286&lt;16,MAX($E286:$G286)/($D286^0.70558407859294)*'Hintergrund Berechnung'!$I$941,MAX($E286:$G286)/($D286^0.70558407859294)*'Hintergrund Berechnung'!$I$942)</f>
        <v>#DIV/0!</v>
      </c>
      <c r="Q286" s="16" t="e">
        <f>IF($C286&lt;16,MAX($H286:$J286)/($D286^0.70558407859294)*'Hintergrund Berechnung'!$I$941,MAX($H286:$J286)/($D286^0.70558407859294)*'Hintergrund Berechnung'!$I$942)</f>
        <v>#DIV/0!</v>
      </c>
      <c r="R286" s="16" t="e">
        <f t="shared" si="13"/>
        <v>#DIV/0!</v>
      </c>
      <c r="S286" s="16" t="e">
        <f>ROUND(IF(C286&lt;16,$K286/($D286^0.450818786555515)*'Hintergrund Berechnung'!$N$941,$K286/($D286^0.450818786555515)*'Hintergrund Berechnung'!$N$942),0)</f>
        <v>#DIV/0!</v>
      </c>
      <c r="T286" s="16">
        <f>ROUND(IF(C286&lt;16,$L286*'Hintergrund Berechnung'!$O$941,$L286*'Hintergrund Berechnung'!$O$942),0)</f>
        <v>0</v>
      </c>
      <c r="U286" s="16">
        <f>ROUND(IF(C286&lt;16,IF(M286&gt;0,(25-$M286)*'Hintergrund Berechnung'!$J$941,0),IF(M286&gt;0,(25-$M286)*'Hintergrund Berechnung'!$J$942,0)),0)</f>
        <v>0</v>
      </c>
      <c r="V286" s="18" t="e">
        <f t="shared" si="14"/>
        <v>#DIV/0!</v>
      </c>
    </row>
    <row r="287" spans="15:22" x14ac:dyDescent="0.5">
      <c r="O287" s="16">
        <f t="shared" si="12"/>
        <v>0</v>
      </c>
      <c r="P287" s="16" t="e">
        <f>IF($C287&lt;16,MAX($E287:$G287)/($D287^0.70558407859294)*'Hintergrund Berechnung'!$I$941,MAX($E287:$G287)/($D287^0.70558407859294)*'Hintergrund Berechnung'!$I$942)</f>
        <v>#DIV/0!</v>
      </c>
      <c r="Q287" s="16" t="e">
        <f>IF($C287&lt;16,MAX($H287:$J287)/($D287^0.70558407859294)*'Hintergrund Berechnung'!$I$941,MAX($H287:$J287)/($D287^0.70558407859294)*'Hintergrund Berechnung'!$I$942)</f>
        <v>#DIV/0!</v>
      </c>
      <c r="R287" s="16" t="e">
        <f t="shared" si="13"/>
        <v>#DIV/0!</v>
      </c>
      <c r="S287" s="16" t="e">
        <f>ROUND(IF(C287&lt;16,$K287/($D287^0.450818786555515)*'Hintergrund Berechnung'!$N$941,$K287/($D287^0.450818786555515)*'Hintergrund Berechnung'!$N$942),0)</f>
        <v>#DIV/0!</v>
      </c>
      <c r="T287" s="16">
        <f>ROUND(IF(C287&lt;16,$L287*'Hintergrund Berechnung'!$O$941,$L287*'Hintergrund Berechnung'!$O$942),0)</f>
        <v>0</v>
      </c>
      <c r="U287" s="16">
        <f>ROUND(IF(C287&lt;16,IF(M287&gt;0,(25-$M287)*'Hintergrund Berechnung'!$J$941,0),IF(M287&gt;0,(25-$M287)*'Hintergrund Berechnung'!$J$942,0)),0)</f>
        <v>0</v>
      </c>
      <c r="V287" s="18" t="e">
        <f t="shared" si="14"/>
        <v>#DIV/0!</v>
      </c>
    </row>
    <row r="288" spans="15:22" x14ac:dyDescent="0.5">
      <c r="O288" s="16">
        <f t="shared" si="12"/>
        <v>0</v>
      </c>
      <c r="P288" s="16" t="e">
        <f>IF($C288&lt;16,MAX($E288:$G288)/($D288^0.70558407859294)*'Hintergrund Berechnung'!$I$941,MAX($E288:$G288)/($D288^0.70558407859294)*'Hintergrund Berechnung'!$I$942)</f>
        <v>#DIV/0!</v>
      </c>
      <c r="Q288" s="16" t="e">
        <f>IF($C288&lt;16,MAX($H288:$J288)/($D288^0.70558407859294)*'Hintergrund Berechnung'!$I$941,MAX($H288:$J288)/($D288^0.70558407859294)*'Hintergrund Berechnung'!$I$942)</f>
        <v>#DIV/0!</v>
      </c>
      <c r="R288" s="16" t="e">
        <f t="shared" si="13"/>
        <v>#DIV/0!</v>
      </c>
      <c r="S288" s="16" t="e">
        <f>ROUND(IF(C288&lt;16,$K288/($D288^0.450818786555515)*'Hintergrund Berechnung'!$N$941,$K288/($D288^0.450818786555515)*'Hintergrund Berechnung'!$N$942),0)</f>
        <v>#DIV/0!</v>
      </c>
      <c r="T288" s="16">
        <f>ROUND(IF(C288&lt;16,$L288*'Hintergrund Berechnung'!$O$941,$L288*'Hintergrund Berechnung'!$O$942),0)</f>
        <v>0</v>
      </c>
      <c r="U288" s="16">
        <f>ROUND(IF(C288&lt;16,IF(M288&gt;0,(25-$M288)*'Hintergrund Berechnung'!$J$941,0),IF(M288&gt;0,(25-$M288)*'Hintergrund Berechnung'!$J$942,0)),0)</f>
        <v>0</v>
      </c>
      <c r="V288" s="18" t="e">
        <f t="shared" si="14"/>
        <v>#DIV/0!</v>
      </c>
    </row>
    <row r="289" spans="15:22" x14ac:dyDescent="0.5">
      <c r="O289" s="16">
        <f t="shared" si="12"/>
        <v>0</v>
      </c>
      <c r="P289" s="16" t="e">
        <f>IF($C289&lt;16,MAX($E289:$G289)/($D289^0.70558407859294)*'Hintergrund Berechnung'!$I$941,MAX($E289:$G289)/($D289^0.70558407859294)*'Hintergrund Berechnung'!$I$942)</f>
        <v>#DIV/0!</v>
      </c>
      <c r="Q289" s="16" t="e">
        <f>IF($C289&lt;16,MAX($H289:$J289)/($D289^0.70558407859294)*'Hintergrund Berechnung'!$I$941,MAX($H289:$J289)/($D289^0.70558407859294)*'Hintergrund Berechnung'!$I$942)</f>
        <v>#DIV/0!</v>
      </c>
      <c r="R289" s="16" t="e">
        <f t="shared" si="13"/>
        <v>#DIV/0!</v>
      </c>
      <c r="S289" s="16" t="e">
        <f>ROUND(IF(C289&lt;16,$K289/($D289^0.450818786555515)*'Hintergrund Berechnung'!$N$941,$K289/($D289^0.450818786555515)*'Hintergrund Berechnung'!$N$942),0)</f>
        <v>#DIV/0!</v>
      </c>
      <c r="T289" s="16">
        <f>ROUND(IF(C289&lt;16,$L289*'Hintergrund Berechnung'!$O$941,$L289*'Hintergrund Berechnung'!$O$942),0)</f>
        <v>0</v>
      </c>
      <c r="U289" s="16">
        <f>ROUND(IF(C289&lt;16,IF(M289&gt;0,(25-$M289)*'Hintergrund Berechnung'!$J$941,0),IF(M289&gt;0,(25-$M289)*'Hintergrund Berechnung'!$J$942,0)),0)</f>
        <v>0</v>
      </c>
      <c r="V289" s="18" t="e">
        <f t="shared" si="14"/>
        <v>#DIV/0!</v>
      </c>
    </row>
    <row r="290" spans="15:22" x14ac:dyDescent="0.5">
      <c r="O290" s="16">
        <f t="shared" si="12"/>
        <v>0</v>
      </c>
      <c r="P290" s="16" t="e">
        <f>IF($C290&lt;16,MAX($E290:$G290)/($D290^0.70558407859294)*'Hintergrund Berechnung'!$I$941,MAX($E290:$G290)/($D290^0.70558407859294)*'Hintergrund Berechnung'!$I$942)</f>
        <v>#DIV/0!</v>
      </c>
      <c r="Q290" s="16" t="e">
        <f>IF($C290&lt;16,MAX($H290:$J290)/($D290^0.70558407859294)*'Hintergrund Berechnung'!$I$941,MAX($H290:$J290)/($D290^0.70558407859294)*'Hintergrund Berechnung'!$I$942)</f>
        <v>#DIV/0!</v>
      </c>
      <c r="R290" s="16" t="e">
        <f t="shared" si="13"/>
        <v>#DIV/0!</v>
      </c>
      <c r="S290" s="16" t="e">
        <f>ROUND(IF(C290&lt;16,$K290/($D290^0.450818786555515)*'Hintergrund Berechnung'!$N$941,$K290/($D290^0.450818786555515)*'Hintergrund Berechnung'!$N$942),0)</f>
        <v>#DIV/0!</v>
      </c>
      <c r="T290" s="16">
        <f>ROUND(IF(C290&lt;16,$L290*'Hintergrund Berechnung'!$O$941,$L290*'Hintergrund Berechnung'!$O$942),0)</f>
        <v>0</v>
      </c>
      <c r="U290" s="16">
        <f>ROUND(IF(C290&lt;16,IF(M290&gt;0,(25-$M290)*'Hintergrund Berechnung'!$J$941,0),IF(M290&gt;0,(25-$M290)*'Hintergrund Berechnung'!$J$942,0)),0)</f>
        <v>0</v>
      </c>
      <c r="V290" s="18" t="e">
        <f t="shared" si="14"/>
        <v>#DIV/0!</v>
      </c>
    </row>
    <row r="291" spans="15:22" x14ac:dyDescent="0.5">
      <c r="O291" s="16">
        <f t="shared" si="12"/>
        <v>0</v>
      </c>
      <c r="P291" s="16" t="e">
        <f>IF($C291&lt;16,MAX($E291:$G291)/($D291^0.70558407859294)*'Hintergrund Berechnung'!$I$941,MAX($E291:$G291)/($D291^0.70558407859294)*'Hintergrund Berechnung'!$I$942)</f>
        <v>#DIV/0!</v>
      </c>
      <c r="Q291" s="16" t="e">
        <f>IF($C291&lt;16,MAX($H291:$J291)/($D291^0.70558407859294)*'Hintergrund Berechnung'!$I$941,MAX($H291:$J291)/($D291^0.70558407859294)*'Hintergrund Berechnung'!$I$942)</f>
        <v>#DIV/0!</v>
      </c>
      <c r="R291" s="16" t="e">
        <f t="shared" si="13"/>
        <v>#DIV/0!</v>
      </c>
      <c r="S291" s="16" t="e">
        <f>ROUND(IF(C291&lt;16,$K291/($D291^0.450818786555515)*'Hintergrund Berechnung'!$N$941,$K291/($D291^0.450818786555515)*'Hintergrund Berechnung'!$N$942),0)</f>
        <v>#DIV/0!</v>
      </c>
      <c r="T291" s="16">
        <f>ROUND(IF(C291&lt;16,$L291*'Hintergrund Berechnung'!$O$941,$L291*'Hintergrund Berechnung'!$O$942),0)</f>
        <v>0</v>
      </c>
      <c r="U291" s="16">
        <f>ROUND(IF(C291&lt;16,IF(M291&gt;0,(25-$M291)*'Hintergrund Berechnung'!$J$941,0),IF(M291&gt;0,(25-$M291)*'Hintergrund Berechnung'!$J$942,0)),0)</f>
        <v>0</v>
      </c>
      <c r="V291" s="18" t="e">
        <f t="shared" si="14"/>
        <v>#DIV/0!</v>
      </c>
    </row>
    <row r="292" spans="15:22" x14ac:dyDescent="0.5">
      <c r="O292" s="16">
        <f t="shared" si="12"/>
        <v>0</v>
      </c>
      <c r="P292" s="16" t="e">
        <f>IF($C292&lt;16,MAX($E292:$G292)/($D292^0.70558407859294)*'Hintergrund Berechnung'!$I$941,MAX($E292:$G292)/($D292^0.70558407859294)*'Hintergrund Berechnung'!$I$942)</f>
        <v>#DIV/0!</v>
      </c>
      <c r="Q292" s="16" t="e">
        <f>IF($C292&lt;16,MAX($H292:$J292)/($D292^0.70558407859294)*'Hintergrund Berechnung'!$I$941,MAX($H292:$J292)/($D292^0.70558407859294)*'Hintergrund Berechnung'!$I$942)</f>
        <v>#DIV/0!</v>
      </c>
      <c r="R292" s="16" t="e">
        <f t="shared" si="13"/>
        <v>#DIV/0!</v>
      </c>
      <c r="S292" s="16" t="e">
        <f>ROUND(IF(C292&lt;16,$K292/($D292^0.450818786555515)*'Hintergrund Berechnung'!$N$941,$K292/($D292^0.450818786555515)*'Hintergrund Berechnung'!$N$942),0)</f>
        <v>#DIV/0!</v>
      </c>
      <c r="T292" s="16">
        <f>ROUND(IF(C292&lt;16,$L292*'Hintergrund Berechnung'!$O$941,$L292*'Hintergrund Berechnung'!$O$942),0)</f>
        <v>0</v>
      </c>
      <c r="U292" s="16">
        <f>ROUND(IF(C292&lt;16,IF(M292&gt;0,(25-$M292)*'Hintergrund Berechnung'!$J$941,0),IF(M292&gt;0,(25-$M292)*'Hintergrund Berechnung'!$J$942,0)),0)</f>
        <v>0</v>
      </c>
      <c r="V292" s="18" t="e">
        <f t="shared" si="14"/>
        <v>#DIV/0!</v>
      </c>
    </row>
    <row r="293" spans="15:22" x14ac:dyDescent="0.5">
      <c r="O293" s="16">
        <f t="shared" si="12"/>
        <v>0</v>
      </c>
      <c r="P293" s="16" t="e">
        <f>IF($C293&lt;16,MAX($E293:$G293)/($D293^0.70558407859294)*'Hintergrund Berechnung'!$I$941,MAX($E293:$G293)/($D293^0.70558407859294)*'Hintergrund Berechnung'!$I$942)</f>
        <v>#DIV/0!</v>
      </c>
      <c r="Q293" s="16" t="e">
        <f>IF($C293&lt;16,MAX($H293:$J293)/($D293^0.70558407859294)*'Hintergrund Berechnung'!$I$941,MAX($H293:$J293)/($D293^0.70558407859294)*'Hintergrund Berechnung'!$I$942)</f>
        <v>#DIV/0!</v>
      </c>
      <c r="R293" s="16" t="e">
        <f t="shared" si="13"/>
        <v>#DIV/0!</v>
      </c>
      <c r="S293" s="16" t="e">
        <f>ROUND(IF(C293&lt;16,$K293/($D293^0.450818786555515)*'Hintergrund Berechnung'!$N$941,$K293/($D293^0.450818786555515)*'Hintergrund Berechnung'!$N$942),0)</f>
        <v>#DIV/0!</v>
      </c>
      <c r="T293" s="16">
        <f>ROUND(IF(C293&lt;16,$L293*'Hintergrund Berechnung'!$O$941,$L293*'Hintergrund Berechnung'!$O$942),0)</f>
        <v>0</v>
      </c>
      <c r="U293" s="16">
        <f>ROUND(IF(C293&lt;16,IF(M293&gt;0,(25-$M293)*'Hintergrund Berechnung'!$J$941,0),IF(M293&gt;0,(25-$M293)*'Hintergrund Berechnung'!$J$942,0)),0)</f>
        <v>0</v>
      </c>
      <c r="V293" s="18" t="e">
        <f t="shared" si="14"/>
        <v>#DIV/0!</v>
      </c>
    </row>
    <row r="294" spans="15:22" x14ac:dyDescent="0.5">
      <c r="O294" s="16">
        <f t="shared" si="12"/>
        <v>0</v>
      </c>
      <c r="P294" s="16" t="e">
        <f>IF($C294&lt;16,MAX($E294:$G294)/($D294^0.70558407859294)*'Hintergrund Berechnung'!$I$941,MAX($E294:$G294)/($D294^0.70558407859294)*'Hintergrund Berechnung'!$I$942)</f>
        <v>#DIV/0!</v>
      </c>
      <c r="Q294" s="16" t="e">
        <f>IF($C294&lt;16,MAX($H294:$J294)/($D294^0.70558407859294)*'Hintergrund Berechnung'!$I$941,MAX($H294:$J294)/($D294^0.70558407859294)*'Hintergrund Berechnung'!$I$942)</f>
        <v>#DIV/0!</v>
      </c>
      <c r="R294" s="16" t="e">
        <f t="shared" si="13"/>
        <v>#DIV/0!</v>
      </c>
      <c r="S294" s="16" t="e">
        <f>ROUND(IF(C294&lt;16,$K294/($D294^0.450818786555515)*'Hintergrund Berechnung'!$N$941,$K294/($D294^0.450818786555515)*'Hintergrund Berechnung'!$N$942),0)</f>
        <v>#DIV/0!</v>
      </c>
      <c r="T294" s="16">
        <f>ROUND(IF(C294&lt;16,$L294*'Hintergrund Berechnung'!$O$941,$L294*'Hintergrund Berechnung'!$O$942),0)</f>
        <v>0</v>
      </c>
      <c r="U294" s="16">
        <f>ROUND(IF(C294&lt;16,IF(M294&gt;0,(25-$M294)*'Hintergrund Berechnung'!$J$941,0),IF(M294&gt;0,(25-$M294)*'Hintergrund Berechnung'!$J$942,0)),0)</f>
        <v>0</v>
      </c>
      <c r="V294" s="18" t="e">
        <f t="shared" si="14"/>
        <v>#DIV/0!</v>
      </c>
    </row>
    <row r="295" spans="15:22" x14ac:dyDescent="0.5">
      <c r="O295" s="16">
        <f t="shared" si="12"/>
        <v>0</v>
      </c>
      <c r="P295" s="16" t="e">
        <f>IF($C295&lt;16,MAX($E295:$G295)/($D295^0.70558407859294)*'Hintergrund Berechnung'!$I$941,MAX($E295:$G295)/($D295^0.70558407859294)*'Hintergrund Berechnung'!$I$942)</f>
        <v>#DIV/0!</v>
      </c>
      <c r="Q295" s="16" t="e">
        <f>IF($C295&lt;16,MAX($H295:$J295)/($D295^0.70558407859294)*'Hintergrund Berechnung'!$I$941,MAX($H295:$J295)/($D295^0.70558407859294)*'Hintergrund Berechnung'!$I$942)</f>
        <v>#DIV/0!</v>
      </c>
      <c r="R295" s="16" t="e">
        <f t="shared" si="13"/>
        <v>#DIV/0!</v>
      </c>
      <c r="S295" s="16" t="e">
        <f>ROUND(IF(C295&lt;16,$K295/($D295^0.450818786555515)*'Hintergrund Berechnung'!$N$941,$K295/($D295^0.450818786555515)*'Hintergrund Berechnung'!$N$942),0)</f>
        <v>#DIV/0!</v>
      </c>
      <c r="T295" s="16">
        <f>ROUND(IF(C295&lt;16,$L295*'Hintergrund Berechnung'!$O$941,$L295*'Hintergrund Berechnung'!$O$942),0)</f>
        <v>0</v>
      </c>
      <c r="U295" s="16">
        <f>ROUND(IF(C295&lt;16,IF(M295&gt;0,(25-$M295)*'Hintergrund Berechnung'!$J$941,0),IF(M295&gt;0,(25-$M295)*'Hintergrund Berechnung'!$J$942,0)),0)</f>
        <v>0</v>
      </c>
      <c r="V295" s="18" t="e">
        <f t="shared" si="14"/>
        <v>#DIV/0!</v>
      </c>
    </row>
    <row r="296" spans="15:22" x14ac:dyDescent="0.5">
      <c r="O296" s="16">
        <f t="shared" si="12"/>
        <v>0</v>
      </c>
      <c r="P296" s="16" t="e">
        <f>IF($C296&lt;16,MAX($E296:$G296)/($D296^0.70558407859294)*'Hintergrund Berechnung'!$I$941,MAX($E296:$G296)/($D296^0.70558407859294)*'Hintergrund Berechnung'!$I$942)</f>
        <v>#DIV/0!</v>
      </c>
      <c r="Q296" s="16" t="e">
        <f>IF($C296&lt;16,MAX($H296:$J296)/($D296^0.70558407859294)*'Hintergrund Berechnung'!$I$941,MAX($H296:$J296)/($D296^0.70558407859294)*'Hintergrund Berechnung'!$I$942)</f>
        <v>#DIV/0!</v>
      </c>
      <c r="R296" s="16" t="e">
        <f t="shared" si="13"/>
        <v>#DIV/0!</v>
      </c>
      <c r="S296" s="16" t="e">
        <f>ROUND(IF(C296&lt;16,$K296/($D296^0.450818786555515)*'Hintergrund Berechnung'!$N$941,$K296/($D296^0.450818786555515)*'Hintergrund Berechnung'!$N$942),0)</f>
        <v>#DIV/0!</v>
      </c>
      <c r="T296" s="16">
        <f>ROUND(IF(C296&lt;16,$L296*'Hintergrund Berechnung'!$O$941,$L296*'Hintergrund Berechnung'!$O$942),0)</f>
        <v>0</v>
      </c>
      <c r="U296" s="16">
        <f>ROUND(IF(C296&lt;16,IF(M296&gt;0,(25-$M296)*'Hintergrund Berechnung'!$J$941,0),IF(M296&gt;0,(25-$M296)*'Hintergrund Berechnung'!$J$942,0)),0)</f>
        <v>0</v>
      </c>
      <c r="V296" s="18" t="e">
        <f t="shared" si="14"/>
        <v>#DIV/0!</v>
      </c>
    </row>
    <row r="297" spans="15:22" x14ac:dyDescent="0.5">
      <c r="O297" s="16">
        <f t="shared" si="12"/>
        <v>0</v>
      </c>
      <c r="P297" s="16" t="e">
        <f>IF($C297&lt;16,MAX($E297:$G297)/($D297^0.70558407859294)*'Hintergrund Berechnung'!$I$941,MAX($E297:$G297)/($D297^0.70558407859294)*'Hintergrund Berechnung'!$I$942)</f>
        <v>#DIV/0!</v>
      </c>
      <c r="Q297" s="16" t="e">
        <f>IF($C297&lt;16,MAX($H297:$J297)/($D297^0.70558407859294)*'Hintergrund Berechnung'!$I$941,MAX($H297:$J297)/($D297^0.70558407859294)*'Hintergrund Berechnung'!$I$942)</f>
        <v>#DIV/0!</v>
      </c>
      <c r="R297" s="16" t="e">
        <f t="shared" si="13"/>
        <v>#DIV/0!</v>
      </c>
      <c r="S297" s="16" t="e">
        <f>ROUND(IF(C297&lt;16,$K297/($D297^0.450818786555515)*'Hintergrund Berechnung'!$N$941,$K297/($D297^0.450818786555515)*'Hintergrund Berechnung'!$N$942),0)</f>
        <v>#DIV/0!</v>
      </c>
      <c r="T297" s="16">
        <f>ROUND(IF(C297&lt;16,$L297*'Hintergrund Berechnung'!$O$941,$L297*'Hintergrund Berechnung'!$O$942),0)</f>
        <v>0</v>
      </c>
      <c r="U297" s="16">
        <f>ROUND(IF(C297&lt;16,IF(M297&gt;0,(25-$M297)*'Hintergrund Berechnung'!$J$941,0),IF(M297&gt;0,(25-$M297)*'Hintergrund Berechnung'!$J$942,0)),0)</f>
        <v>0</v>
      </c>
      <c r="V297" s="18" t="e">
        <f t="shared" si="14"/>
        <v>#DIV/0!</v>
      </c>
    </row>
    <row r="298" spans="15:22" x14ac:dyDescent="0.5">
      <c r="O298" s="16">
        <f t="shared" si="12"/>
        <v>0</v>
      </c>
      <c r="P298" s="16" t="e">
        <f>IF($C298&lt;16,MAX($E298:$G298)/($D298^0.70558407859294)*'Hintergrund Berechnung'!$I$941,MAX($E298:$G298)/($D298^0.70558407859294)*'Hintergrund Berechnung'!$I$942)</f>
        <v>#DIV/0!</v>
      </c>
      <c r="Q298" s="16" t="e">
        <f>IF($C298&lt;16,MAX($H298:$J298)/($D298^0.70558407859294)*'Hintergrund Berechnung'!$I$941,MAX($H298:$J298)/($D298^0.70558407859294)*'Hintergrund Berechnung'!$I$942)</f>
        <v>#DIV/0!</v>
      </c>
      <c r="R298" s="16" t="e">
        <f t="shared" si="13"/>
        <v>#DIV/0!</v>
      </c>
      <c r="S298" s="16" t="e">
        <f>ROUND(IF(C298&lt;16,$K298/($D298^0.450818786555515)*'Hintergrund Berechnung'!$N$941,$K298/($D298^0.450818786555515)*'Hintergrund Berechnung'!$N$942),0)</f>
        <v>#DIV/0!</v>
      </c>
      <c r="T298" s="16">
        <f>ROUND(IF(C298&lt;16,$L298*'Hintergrund Berechnung'!$O$941,$L298*'Hintergrund Berechnung'!$O$942),0)</f>
        <v>0</v>
      </c>
      <c r="U298" s="16">
        <f>ROUND(IF(C298&lt;16,IF(M298&gt;0,(25-$M298)*'Hintergrund Berechnung'!$J$941,0),IF(M298&gt;0,(25-$M298)*'Hintergrund Berechnung'!$J$942,0)),0)</f>
        <v>0</v>
      </c>
      <c r="V298" s="18" t="e">
        <f t="shared" si="14"/>
        <v>#DIV/0!</v>
      </c>
    </row>
    <row r="299" spans="15:22" x14ac:dyDescent="0.5">
      <c r="O299" s="16">
        <f t="shared" si="12"/>
        <v>0</v>
      </c>
      <c r="P299" s="16" t="e">
        <f>IF($C299&lt;16,MAX($E299:$G299)/($D299^0.70558407859294)*'Hintergrund Berechnung'!$I$941,MAX($E299:$G299)/($D299^0.70558407859294)*'Hintergrund Berechnung'!$I$942)</f>
        <v>#DIV/0!</v>
      </c>
      <c r="Q299" s="16" t="e">
        <f>IF($C299&lt;16,MAX($H299:$J299)/($D299^0.70558407859294)*'Hintergrund Berechnung'!$I$941,MAX($H299:$J299)/($D299^0.70558407859294)*'Hintergrund Berechnung'!$I$942)</f>
        <v>#DIV/0!</v>
      </c>
      <c r="R299" s="16" t="e">
        <f t="shared" si="13"/>
        <v>#DIV/0!</v>
      </c>
      <c r="S299" s="16" t="e">
        <f>ROUND(IF(C299&lt;16,$K299/($D299^0.450818786555515)*'Hintergrund Berechnung'!$N$941,$K299/($D299^0.450818786555515)*'Hintergrund Berechnung'!$N$942),0)</f>
        <v>#DIV/0!</v>
      </c>
      <c r="T299" s="16">
        <f>ROUND(IF(C299&lt;16,$L299*'Hintergrund Berechnung'!$O$941,$L299*'Hintergrund Berechnung'!$O$942),0)</f>
        <v>0</v>
      </c>
      <c r="U299" s="16">
        <f>ROUND(IF(C299&lt;16,IF(M299&gt;0,(25-$M299)*'Hintergrund Berechnung'!$J$941,0),IF(M299&gt;0,(25-$M299)*'Hintergrund Berechnung'!$J$942,0)),0)</f>
        <v>0</v>
      </c>
      <c r="V299" s="18" t="e">
        <f t="shared" si="14"/>
        <v>#DIV/0!</v>
      </c>
    </row>
    <row r="300" spans="15:22" x14ac:dyDescent="0.5">
      <c r="O300" s="16">
        <f t="shared" si="12"/>
        <v>0</v>
      </c>
      <c r="P300" s="16" t="e">
        <f>IF($C300&lt;16,MAX($E300:$G300)/($D300^0.70558407859294)*'Hintergrund Berechnung'!$I$941,MAX($E300:$G300)/($D300^0.70558407859294)*'Hintergrund Berechnung'!$I$942)</f>
        <v>#DIV/0!</v>
      </c>
      <c r="Q300" s="16" t="e">
        <f>IF($C300&lt;16,MAX($H300:$J300)/($D300^0.70558407859294)*'Hintergrund Berechnung'!$I$941,MAX($H300:$J300)/($D300^0.70558407859294)*'Hintergrund Berechnung'!$I$942)</f>
        <v>#DIV/0!</v>
      </c>
      <c r="R300" s="16" t="e">
        <f t="shared" si="13"/>
        <v>#DIV/0!</v>
      </c>
      <c r="S300" s="16" t="e">
        <f>ROUND(IF(C300&lt;16,$K300/($D300^0.450818786555515)*'Hintergrund Berechnung'!$N$941,$K300/($D300^0.450818786555515)*'Hintergrund Berechnung'!$N$942),0)</f>
        <v>#DIV/0!</v>
      </c>
      <c r="T300" s="16">
        <f>ROUND(IF(C300&lt;16,$L300*'Hintergrund Berechnung'!$O$941,$L300*'Hintergrund Berechnung'!$O$942),0)</f>
        <v>0</v>
      </c>
      <c r="U300" s="16">
        <f>ROUND(IF(C300&lt;16,IF(M300&gt;0,(25-$M300)*'Hintergrund Berechnung'!$J$941,0),IF(M300&gt;0,(25-$M300)*'Hintergrund Berechnung'!$J$942,0)),0)</f>
        <v>0</v>
      </c>
      <c r="V300" s="18" t="e">
        <f t="shared" si="14"/>
        <v>#DIV/0!</v>
      </c>
    </row>
    <row r="301" spans="15:22" x14ac:dyDescent="0.5">
      <c r="O301" s="16">
        <f t="shared" si="12"/>
        <v>0</v>
      </c>
      <c r="P301" s="16" t="e">
        <f>IF($C301&lt;16,MAX($E301:$G301)/($D301^0.70558407859294)*'Hintergrund Berechnung'!$I$941,MAX($E301:$G301)/($D301^0.70558407859294)*'Hintergrund Berechnung'!$I$942)</f>
        <v>#DIV/0!</v>
      </c>
      <c r="Q301" s="16" t="e">
        <f>IF($C301&lt;16,MAX($H301:$J301)/($D301^0.70558407859294)*'Hintergrund Berechnung'!$I$941,MAX($H301:$J301)/($D301^0.70558407859294)*'Hintergrund Berechnung'!$I$942)</f>
        <v>#DIV/0!</v>
      </c>
      <c r="R301" s="16" t="e">
        <f t="shared" si="13"/>
        <v>#DIV/0!</v>
      </c>
      <c r="S301" s="16" t="e">
        <f>ROUND(IF(C301&lt;16,$K301/($D301^0.450818786555515)*'Hintergrund Berechnung'!$N$941,$K301/($D301^0.450818786555515)*'Hintergrund Berechnung'!$N$942),0)</f>
        <v>#DIV/0!</v>
      </c>
      <c r="T301" s="16">
        <f>ROUND(IF(C301&lt;16,$L301*'Hintergrund Berechnung'!$O$941,$L301*'Hintergrund Berechnung'!$O$942),0)</f>
        <v>0</v>
      </c>
      <c r="U301" s="16">
        <f>ROUND(IF(C301&lt;16,IF(M301&gt;0,(25-$M301)*'Hintergrund Berechnung'!$J$941,0),IF(M301&gt;0,(25-$M301)*'Hintergrund Berechnung'!$J$942,0)),0)</f>
        <v>0</v>
      </c>
      <c r="V301" s="18" t="e">
        <f t="shared" si="14"/>
        <v>#DIV/0!</v>
      </c>
    </row>
    <row r="302" spans="15:22" x14ac:dyDescent="0.5">
      <c r="O302" s="16">
        <f t="shared" si="12"/>
        <v>0</v>
      </c>
      <c r="P302" s="16" t="e">
        <f>IF($C302&lt;16,MAX($E302:$G302)/($D302^0.70558407859294)*'Hintergrund Berechnung'!$I$941,MAX($E302:$G302)/($D302^0.70558407859294)*'Hintergrund Berechnung'!$I$942)</f>
        <v>#DIV/0!</v>
      </c>
      <c r="Q302" s="16" t="e">
        <f>IF($C302&lt;16,MAX($H302:$J302)/($D302^0.70558407859294)*'Hintergrund Berechnung'!$I$941,MAX($H302:$J302)/($D302^0.70558407859294)*'Hintergrund Berechnung'!$I$942)</f>
        <v>#DIV/0!</v>
      </c>
      <c r="R302" s="16" t="e">
        <f t="shared" si="13"/>
        <v>#DIV/0!</v>
      </c>
      <c r="S302" s="16" t="e">
        <f>ROUND(IF(C302&lt;16,$K302/($D302^0.450818786555515)*'Hintergrund Berechnung'!$N$941,$K302/($D302^0.450818786555515)*'Hintergrund Berechnung'!$N$942),0)</f>
        <v>#DIV/0!</v>
      </c>
      <c r="T302" s="16">
        <f>ROUND(IF(C302&lt;16,$L302*'Hintergrund Berechnung'!$O$941,$L302*'Hintergrund Berechnung'!$O$942),0)</f>
        <v>0</v>
      </c>
      <c r="U302" s="16">
        <f>ROUND(IF(C302&lt;16,IF(M302&gt;0,(25-$M302)*'Hintergrund Berechnung'!$J$941,0),IF(M302&gt;0,(25-$M302)*'Hintergrund Berechnung'!$J$942,0)),0)</f>
        <v>0</v>
      </c>
      <c r="V302" s="18" t="e">
        <f t="shared" si="14"/>
        <v>#DIV/0!</v>
      </c>
    </row>
    <row r="303" spans="15:22" x14ac:dyDescent="0.5">
      <c r="O303" s="16">
        <f t="shared" si="12"/>
        <v>0</v>
      </c>
      <c r="P303" s="16" t="e">
        <f>IF($C303&lt;16,MAX($E303:$G303)/($D303^0.70558407859294)*'Hintergrund Berechnung'!$I$941,MAX($E303:$G303)/($D303^0.70558407859294)*'Hintergrund Berechnung'!$I$942)</f>
        <v>#DIV/0!</v>
      </c>
      <c r="Q303" s="16" t="e">
        <f>IF($C303&lt;16,MAX($H303:$J303)/($D303^0.70558407859294)*'Hintergrund Berechnung'!$I$941,MAX($H303:$J303)/($D303^0.70558407859294)*'Hintergrund Berechnung'!$I$942)</f>
        <v>#DIV/0!</v>
      </c>
      <c r="R303" s="16" t="e">
        <f t="shared" si="13"/>
        <v>#DIV/0!</v>
      </c>
      <c r="S303" s="16" t="e">
        <f>ROUND(IF(C303&lt;16,$K303/($D303^0.450818786555515)*'Hintergrund Berechnung'!$N$941,$K303/($D303^0.450818786555515)*'Hintergrund Berechnung'!$N$942),0)</f>
        <v>#DIV/0!</v>
      </c>
      <c r="T303" s="16">
        <f>ROUND(IF(C303&lt;16,$L303*'Hintergrund Berechnung'!$O$941,$L303*'Hintergrund Berechnung'!$O$942),0)</f>
        <v>0</v>
      </c>
      <c r="U303" s="16">
        <f>ROUND(IF(C303&lt;16,IF(M303&gt;0,(25-$M303)*'Hintergrund Berechnung'!$J$941,0),IF(M303&gt;0,(25-$M303)*'Hintergrund Berechnung'!$J$942,0)),0)</f>
        <v>0</v>
      </c>
      <c r="V303" s="18" t="e">
        <f t="shared" si="14"/>
        <v>#DIV/0!</v>
      </c>
    </row>
    <row r="304" spans="15:22" x14ac:dyDescent="0.5">
      <c r="O304" s="16">
        <f t="shared" si="12"/>
        <v>0</v>
      </c>
      <c r="P304" s="16" t="e">
        <f>IF($C304&lt;16,MAX($E304:$G304)/($D304^0.70558407859294)*'Hintergrund Berechnung'!$I$941,MAX($E304:$G304)/($D304^0.70558407859294)*'Hintergrund Berechnung'!$I$942)</f>
        <v>#DIV/0!</v>
      </c>
      <c r="Q304" s="16" t="e">
        <f>IF($C304&lt;16,MAX($H304:$J304)/($D304^0.70558407859294)*'Hintergrund Berechnung'!$I$941,MAX($H304:$J304)/($D304^0.70558407859294)*'Hintergrund Berechnung'!$I$942)</f>
        <v>#DIV/0!</v>
      </c>
      <c r="R304" s="16" t="e">
        <f t="shared" si="13"/>
        <v>#DIV/0!</v>
      </c>
      <c r="S304" s="16" t="e">
        <f>ROUND(IF(C304&lt;16,$K304/($D304^0.450818786555515)*'Hintergrund Berechnung'!$N$941,$K304/($D304^0.450818786555515)*'Hintergrund Berechnung'!$N$942),0)</f>
        <v>#DIV/0!</v>
      </c>
      <c r="T304" s="16">
        <f>ROUND(IF(C304&lt;16,$L304*'Hintergrund Berechnung'!$O$941,$L304*'Hintergrund Berechnung'!$O$942),0)</f>
        <v>0</v>
      </c>
      <c r="U304" s="16">
        <f>ROUND(IF(C304&lt;16,IF(M304&gt;0,(25-$M304)*'Hintergrund Berechnung'!$J$941,0),IF(M304&gt;0,(25-$M304)*'Hintergrund Berechnung'!$J$942,0)),0)</f>
        <v>0</v>
      </c>
      <c r="V304" s="18" t="e">
        <f t="shared" si="14"/>
        <v>#DIV/0!</v>
      </c>
    </row>
    <row r="305" spans="15:22" x14ac:dyDescent="0.5">
      <c r="O305" s="16">
        <f t="shared" si="12"/>
        <v>0</v>
      </c>
      <c r="P305" s="16" t="e">
        <f>IF($C305&lt;16,MAX($E305:$G305)/($D305^0.70558407859294)*'Hintergrund Berechnung'!$I$941,MAX($E305:$G305)/($D305^0.70558407859294)*'Hintergrund Berechnung'!$I$942)</f>
        <v>#DIV/0!</v>
      </c>
      <c r="Q305" s="16" t="e">
        <f>IF($C305&lt;16,MAX($H305:$J305)/($D305^0.70558407859294)*'Hintergrund Berechnung'!$I$941,MAX($H305:$J305)/($D305^0.70558407859294)*'Hintergrund Berechnung'!$I$942)</f>
        <v>#DIV/0!</v>
      </c>
      <c r="R305" s="16" t="e">
        <f t="shared" si="13"/>
        <v>#DIV/0!</v>
      </c>
      <c r="S305" s="16" t="e">
        <f>ROUND(IF(C305&lt;16,$K305/($D305^0.450818786555515)*'Hintergrund Berechnung'!$N$941,$K305/($D305^0.450818786555515)*'Hintergrund Berechnung'!$N$942),0)</f>
        <v>#DIV/0!</v>
      </c>
      <c r="T305" s="16">
        <f>ROUND(IF(C305&lt;16,$L305*'Hintergrund Berechnung'!$O$941,$L305*'Hintergrund Berechnung'!$O$942),0)</f>
        <v>0</v>
      </c>
      <c r="U305" s="16">
        <f>ROUND(IF(C305&lt;16,IF(M305&gt;0,(25-$M305)*'Hintergrund Berechnung'!$J$941,0),IF(M305&gt;0,(25-$M305)*'Hintergrund Berechnung'!$J$942,0)),0)</f>
        <v>0</v>
      </c>
      <c r="V305" s="18" t="e">
        <f t="shared" si="14"/>
        <v>#DIV/0!</v>
      </c>
    </row>
    <row r="306" spans="15:22" x14ac:dyDescent="0.5">
      <c r="O306" s="16">
        <f t="shared" si="12"/>
        <v>0</v>
      </c>
      <c r="P306" s="16" t="e">
        <f>IF($C306&lt;16,MAX($E306:$G306)/($D306^0.70558407859294)*'Hintergrund Berechnung'!$I$941,MAX($E306:$G306)/($D306^0.70558407859294)*'Hintergrund Berechnung'!$I$942)</f>
        <v>#DIV/0!</v>
      </c>
      <c r="Q306" s="16" t="e">
        <f>IF($C306&lt;16,MAX($H306:$J306)/($D306^0.70558407859294)*'Hintergrund Berechnung'!$I$941,MAX($H306:$J306)/($D306^0.70558407859294)*'Hintergrund Berechnung'!$I$942)</f>
        <v>#DIV/0!</v>
      </c>
      <c r="R306" s="16" t="e">
        <f t="shared" si="13"/>
        <v>#DIV/0!</v>
      </c>
      <c r="S306" s="16" t="e">
        <f>ROUND(IF(C306&lt;16,$K306/($D306^0.450818786555515)*'Hintergrund Berechnung'!$N$941,$K306/($D306^0.450818786555515)*'Hintergrund Berechnung'!$N$942),0)</f>
        <v>#DIV/0!</v>
      </c>
      <c r="T306" s="16">
        <f>ROUND(IF(C306&lt;16,$L306*'Hintergrund Berechnung'!$O$941,$L306*'Hintergrund Berechnung'!$O$942),0)</f>
        <v>0</v>
      </c>
      <c r="U306" s="16">
        <f>ROUND(IF(C306&lt;16,IF(M306&gt;0,(25-$M306)*'Hintergrund Berechnung'!$J$941,0),IF(M306&gt;0,(25-$M306)*'Hintergrund Berechnung'!$J$942,0)),0)</f>
        <v>0</v>
      </c>
      <c r="V306" s="18" t="e">
        <f t="shared" si="14"/>
        <v>#DIV/0!</v>
      </c>
    </row>
    <row r="307" spans="15:22" x14ac:dyDescent="0.5">
      <c r="O307" s="16">
        <f t="shared" si="12"/>
        <v>0</v>
      </c>
      <c r="P307" s="16" t="e">
        <f>IF($C307&lt;16,MAX($E307:$G307)/($D307^0.70558407859294)*'Hintergrund Berechnung'!$I$941,MAX($E307:$G307)/($D307^0.70558407859294)*'Hintergrund Berechnung'!$I$942)</f>
        <v>#DIV/0!</v>
      </c>
      <c r="Q307" s="16" t="e">
        <f>IF($C307&lt;16,MAX($H307:$J307)/($D307^0.70558407859294)*'Hintergrund Berechnung'!$I$941,MAX($H307:$J307)/($D307^0.70558407859294)*'Hintergrund Berechnung'!$I$942)</f>
        <v>#DIV/0!</v>
      </c>
      <c r="R307" s="16" t="e">
        <f t="shared" si="13"/>
        <v>#DIV/0!</v>
      </c>
      <c r="S307" s="16" t="e">
        <f>ROUND(IF(C307&lt;16,$K307/($D307^0.450818786555515)*'Hintergrund Berechnung'!$N$941,$K307/($D307^0.450818786555515)*'Hintergrund Berechnung'!$N$942),0)</f>
        <v>#DIV/0!</v>
      </c>
      <c r="T307" s="16">
        <f>ROUND(IF(C307&lt;16,$L307*'Hintergrund Berechnung'!$O$941,$L307*'Hintergrund Berechnung'!$O$942),0)</f>
        <v>0</v>
      </c>
      <c r="U307" s="16">
        <f>ROUND(IF(C307&lt;16,IF(M307&gt;0,(25-$M307)*'Hintergrund Berechnung'!$J$941,0),IF(M307&gt;0,(25-$M307)*'Hintergrund Berechnung'!$J$942,0)),0)</f>
        <v>0</v>
      </c>
      <c r="V307" s="18" t="e">
        <f t="shared" si="14"/>
        <v>#DIV/0!</v>
      </c>
    </row>
    <row r="308" spans="15:22" x14ac:dyDescent="0.5">
      <c r="O308" s="16">
        <f t="shared" si="12"/>
        <v>0</v>
      </c>
      <c r="P308" s="16" t="e">
        <f>IF($C308&lt;16,MAX($E308:$G308)/($D308^0.70558407859294)*'Hintergrund Berechnung'!$I$941,MAX($E308:$G308)/($D308^0.70558407859294)*'Hintergrund Berechnung'!$I$942)</f>
        <v>#DIV/0!</v>
      </c>
      <c r="Q308" s="16" t="e">
        <f>IF($C308&lt;16,MAX($H308:$J308)/($D308^0.70558407859294)*'Hintergrund Berechnung'!$I$941,MAX($H308:$J308)/($D308^0.70558407859294)*'Hintergrund Berechnung'!$I$942)</f>
        <v>#DIV/0!</v>
      </c>
      <c r="R308" s="16" t="e">
        <f t="shared" si="13"/>
        <v>#DIV/0!</v>
      </c>
      <c r="S308" s="16" t="e">
        <f>ROUND(IF(C308&lt;16,$K308/($D308^0.450818786555515)*'Hintergrund Berechnung'!$N$941,$K308/($D308^0.450818786555515)*'Hintergrund Berechnung'!$N$942),0)</f>
        <v>#DIV/0!</v>
      </c>
      <c r="T308" s="16">
        <f>ROUND(IF(C308&lt;16,$L308*'Hintergrund Berechnung'!$O$941,$L308*'Hintergrund Berechnung'!$O$942),0)</f>
        <v>0</v>
      </c>
      <c r="U308" s="16">
        <f>ROUND(IF(C308&lt;16,IF(M308&gt;0,(25-$M308)*'Hintergrund Berechnung'!$J$941,0),IF(M308&gt;0,(25-$M308)*'Hintergrund Berechnung'!$J$942,0)),0)</f>
        <v>0</v>
      </c>
      <c r="V308" s="18" t="e">
        <f t="shared" si="14"/>
        <v>#DIV/0!</v>
      </c>
    </row>
    <row r="309" spans="15:22" x14ac:dyDescent="0.5">
      <c r="O309" s="16">
        <f t="shared" si="12"/>
        <v>0</v>
      </c>
      <c r="P309" s="16" t="e">
        <f>IF($C309&lt;16,MAX($E309:$G309)/($D309^0.70558407859294)*'Hintergrund Berechnung'!$I$941,MAX($E309:$G309)/($D309^0.70558407859294)*'Hintergrund Berechnung'!$I$942)</f>
        <v>#DIV/0!</v>
      </c>
      <c r="Q309" s="16" t="e">
        <f>IF($C309&lt;16,MAX($H309:$J309)/($D309^0.70558407859294)*'Hintergrund Berechnung'!$I$941,MAX($H309:$J309)/($D309^0.70558407859294)*'Hintergrund Berechnung'!$I$942)</f>
        <v>#DIV/0!</v>
      </c>
      <c r="R309" s="16" t="e">
        <f t="shared" si="13"/>
        <v>#DIV/0!</v>
      </c>
      <c r="S309" s="16" t="e">
        <f>ROUND(IF(C309&lt;16,$K309/($D309^0.450818786555515)*'Hintergrund Berechnung'!$N$941,$K309/($D309^0.450818786555515)*'Hintergrund Berechnung'!$N$942),0)</f>
        <v>#DIV/0!</v>
      </c>
      <c r="T309" s="16">
        <f>ROUND(IF(C309&lt;16,$L309*'Hintergrund Berechnung'!$O$941,$L309*'Hintergrund Berechnung'!$O$942),0)</f>
        <v>0</v>
      </c>
      <c r="U309" s="16">
        <f>ROUND(IF(C309&lt;16,IF(M309&gt;0,(25-$M309)*'Hintergrund Berechnung'!$J$941,0),IF(M309&gt;0,(25-$M309)*'Hintergrund Berechnung'!$J$942,0)),0)</f>
        <v>0</v>
      </c>
      <c r="V309" s="18" t="e">
        <f t="shared" si="14"/>
        <v>#DIV/0!</v>
      </c>
    </row>
    <row r="310" spans="15:22" x14ac:dyDescent="0.5">
      <c r="O310" s="16">
        <f t="shared" si="12"/>
        <v>0</v>
      </c>
      <c r="P310" s="16" t="e">
        <f>IF($C310&lt;16,MAX($E310:$G310)/($D310^0.70558407859294)*'Hintergrund Berechnung'!$I$941,MAX($E310:$G310)/($D310^0.70558407859294)*'Hintergrund Berechnung'!$I$942)</f>
        <v>#DIV/0!</v>
      </c>
      <c r="Q310" s="16" t="e">
        <f>IF($C310&lt;16,MAX($H310:$J310)/($D310^0.70558407859294)*'Hintergrund Berechnung'!$I$941,MAX($H310:$J310)/($D310^0.70558407859294)*'Hintergrund Berechnung'!$I$942)</f>
        <v>#DIV/0!</v>
      </c>
      <c r="R310" s="16" t="e">
        <f t="shared" si="13"/>
        <v>#DIV/0!</v>
      </c>
      <c r="S310" s="16" t="e">
        <f>ROUND(IF(C310&lt;16,$K310/($D310^0.450818786555515)*'Hintergrund Berechnung'!$N$941,$K310/($D310^0.450818786555515)*'Hintergrund Berechnung'!$N$942),0)</f>
        <v>#DIV/0!</v>
      </c>
      <c r="T310" s="16">
        <f>ROUND(IF(C310&lt;16,$L310*'Hintergrund Berechnung'!$O$941,$L310*'Hintergrund Berechnung'!$O$942),0)</f>
        <v>0</v>
      </c>
      <c r="U310" s="16">
        <f>ROUND(IF(C310&lt;16,IF(M310&gt;0,(25-$M310)*'Hintergrund Berechnung'!$J$941,0),IF(M310&gt;0,(25-$M310)*'Hintergrund Berechnung'!$J$942,0)),0)</f>
        <v>0</v>
      </c>
      <c r="V310" s="18" t="e">
        <f t="shared" si="14"/>
        <v>#DIV/0!</v>
      </c>
    </row>
    <row r="311" spans="15:22" x14ac:dyDescent="0.5">
      <c r="O311" s="16">
        <f t="shared" si="12"/>
        <v>0</v>
      </c>
      <c r="P311" s="16" t="e">
        <f>IF($C311&lt;16,MAX($E311:$G311)/($D311^0.70558407859294)*'Hintergrund Berechnung'!$I$941,MAX($E311:$G311)/($D311^0.70558407859294)*'Hintergrund Berechnung'!$I$942)</f>
        <v>#DIV/0!</v>
      </c>
      <c r="Q311" s="16" t="e">
        <f>IF($C311&lt;16,MAX($H311:$J311)/($D311^0.70558407859294)*'Hintergrund Berechnung'!$I$941,MAX($H311:$J311)/($D311^0.70558407859294)*'Hintergrund Berechnung'!$I$942)</f>
        <v>#DIV/0!</v>
      </c>
      <c r="R311" s="16" t="e">
        <f t="shared" si="13"/>
        <v>#DIV/0!</v>
      </c>
      <c r="S311" s="16" t="e">
        <f>ROUND(IF(C311&lt;16,$K311/($D311^0.450818786555515)*'Hintergrund Berechnung'!$N$941,$K311/($D311^0.450818786555515)*'Hintergrund Berechnung'!$N$942),0)</f>
        <v>#DIV/0!</v>
      </c>
      <c r="T311" s="16">
        <f>ROUND(IF(C311&lt;16,$L311*'Hintergrund Berechnung'!$O$941,$L311*'Hintergrund Berechnung'!$O$942),0)</f>
        <v>0</v>
      </c>
      <c r="U311" s="16">
        <f>ROUND(IF(C311&lt;16,IF(M311&gt;0,(25-$M311)*'Hintergrund Berechnung'!$J$941,0),IF(M311&gt;0,(25-$M311)*'Hintergrund Berechnung'!$J$942,0)),0)</f>
        <v>0</v>
      </c>
      <c r="V311" s="18" t="e">
        <f t="shared" si="14"/>
        <v>#DIV/0!</v>
      </c>
    </row>
    <row r="312" spans="15:22" x14ac:dyDescent="0.5">
      <c r="O312" s="16">
        <f t="shared" si="12"/>
        <v>0</v>
      </c>
      <c r="P312" s="16" t="e">
        <f>IF($C312&lt;16,MAX($E312:$G312)/($D312^0.70558407859294)*'Hintergrund Berechnung'!$I$941,MAX($E312:$G312)/($D312^0.70558407859294)*'Hintergrund Berechnung'!$I$942)</f>
        <v>#DIV/0!</v>
      </c>
      <c r="Q312" s="16" t="e">
        <f>IF($C312&lt;16,MAX($H312:$J312)/($D312^0.70558407859294)*'Hintergrund Berechnung'!$I$941,MAX($H312:$J312)/($D312^0.70558407859294)*'Hintergrund Berechnung'!$I$942)</f>
        <v>#DIV/0!</v>
      </c>
      <c r="R312" s="16" t="e">
        <f t="shared" si="13"/>
        <v>#DIV/0!</v>
      </c>
      <c r="S312" s="16" t="e">
        <f>ROUND(IF(C312&lt;16,$K312/($D312^0.450818786555515)*'Hintergrund Berechnung'!$N$941,$K312/($D312^0.450818786555515)*'Hintergrund Berechnung'!$N$942),0)</f>
        <v>#DIV/0!</v>
      </c>
      <c r="T312" s="16">
        <f>ROUND(IF(C312&lt;16,$L312*'Hintergrund Berechnung'!$O$941,$L312*'Hintergrund Berechnung'!$O$942),0)</f>
        <v>0</v>
      </c>
      <c r="U312" s="16">
        <f>ROUND(IF(C312&lt;16,IF(M312&gt;0,(25-$M312)*'Hintergrund Berechnung'!$J$941,0),IF(M312&gt;0,(25-$M312)*'Hintergrund Berechnung'!$J$942,0)),0)</f>
        <v>0</v>
      </c>
      <c r="V312" s="18" t="e">
        <f t="shared" si="14"/>
        <v>#DIV/0!</v>
      </c>
    </row>
    <row r="313" spans="15:22" x14ac:dyDescent="0.5">
      <c r="O313" s="16">
        <f t="shared" si="12"/>
        <v>0</v>
      </c>
      <c r="P313" s="16" t="e">
        <f>IF($C313&lt;16,MAX($E313:$G313)/($D313^0.70558407859294)*'Hintergrund Berechnung'!$I$941,MAX($E313:$G313)/($D313^0.70558407859294)*'Hintergrund Berechnung'!$I$942)</f>
        <v>#DIV/0!</v>
      </c>
      <c r="Q313" s="16" t="e">
        <f>IF($C313&lt;16,MAX($H313:$J313)/($D313^0.70558407859294)*'Hintergrund Berechnung'!$I$941,MAX($H313:$J313)/($D313^0.70558407859294)*'Hintergrund Berechnung'!$I$942)</f>
        <v>#DIV/0!</v>
      </c>
      <c r="R313" s="16" t="e">
        <f t="shared" si="13"/>
        <v>#DIV/0!</v>
      </c>
      <c r="S313" s="16" t="e">
        <f>ROUND(IF(C313&lt;16,$K313/($D313^0.450818786555515)*'Hintergrund Berechnung'!$N$941,$K313/($D313^0.450818786555515)*'Hintergrund Berechnung'!$N$942),0)</f>
        <v>#DIV/0!</v>
      </c>
      <c r="T313" s="16">
        <f>ROUND(IF(C313&lt;16,$L313*'Hintergrund Berechnung'!$O$941,$L313*'Hintergrund Berechnung'!$O$942),0)</f>
        <v>0</v>
      </c>
      <c r="U313" s="16">
        <f>ROUND(IF(C313&lt;16,IF(M313&gt;0,(25-$M313)*'Hintergrund Berechnung'!$J$941,0),IF(M313&gt;0,(25-$M313)*'Hintergrund Berechnung'!$J$942,0)),0)</f>
        <v>0</v>
      </c>
      <c r="V313" s="18" t="e">
        <f t="shared" si="14"/>
        <v>#DIV/0!</v>
      </c>
    </row>
    <row r="314" spans="15:22" x14ac:dyDescent="0.5">
      <c r="O314" s="16">
        <f t="shared" si="12"/>
        <v>0</v>
      </c>
      <c r="P314" s="16" t="e">
        <f>IF($C314&lt;16,MAX($E314:$G314)/($D314^0.70558407859294)*'Hintergrund Berechnung'!$I$941,MAX($E314:$G314)/($D314^0.70558407859294)*'Hintergrund Berechnung'!$I$942)</f>
        <v>#DIV/0!</v>
      </c>
      <c r="Q314" s="16" t="e">
        <f>IF($C314&lt;16,MAX($H314:$J314)/($D314^0.70558407859294)*'Hintergrund Berechnung'!$I$941,MAX($H314:$J314)/($D314^0.70558407859294)*'Hintergrund Berechnung'!$I$942)</f>
        <v>#DIV/0!</v>
      </c>
      <c r="R314" s="16" t="e">
        <f t="shared" si="13"/>
        <v>#DIV/0!</v>
      </c>
      <c r="S314" s="16" t="e">
        <f>ROUND(IF(C314&lt;16,$K314/($D314^0.450818786555515)*'Hintergrund Berechnung'!$N$941,$K314/($D314^0.450818786555515)*'Hintergrund Berechnung'!$N$942),0)</f>
        <v>#DIV/0!</v>
      </c>
      <c r="T314" s="16">
        <f>ROUND(IF(C314&lt;16,$L314*'Hintergrund Berechnung'!$O$941,$L314*'Hintergrund Berechnung'!$O$942),0)</f>
        <v>0</v>
      </c>
      <c r="U314" s="16">
        <f>ROUND(IF(C314&lt;16,IF(M314&gt;0,(25-$M314)*'Hintergrund Berechnung'!$J$941,0),IF(M314&gt;0,(25-$M314)*'Hintergrund Berechnung'!$J$942,0)),0)</f>
        <v>0</v>
      </c>
      <c r="V314" s="18" t="e">
        <f t="shared" si="14"/>
        <v>#DIV/0!</v>
      </c>
    </row>
    <row r="315" spans="15:22" x14ac:dyDescent="0.5">
      <c r="O315" s="16">
        <f t="shared" si="12"/>
        <v>0</v>
      </c>
      <c r="P315" s="16" t="e">
        <f>IF($C315&lt;16,MAX($E315:$G315)/($D315^0.70558407859294)*'Hintergrund Berechnung'!$I$941,MAX($E315:$G315)/($D315^0.70558407859294)*'Hintergrund Berechnung'!$I$942)</f>
        <v>#DIV/0!</v>
      </c>
      <c r="Q315" s="16" t="e">
        <f>IF($C315&lt;16,MAX($H315:$J315)/($D315^0.70558407859294)*'Hintergrund Berechnung'!$I$941,MAX($H315:$J315)/($D315^0.70558407859294)*'Hintergrund Berechnung'!$I$942)</f>
        <v>#DIV/0!</v>
      </c>
      <c r="R315" s="16" t="e">
        <f t="shared" si="13"/>
        <v>#DIV/0!</v>
      </c>
      <c r="S315" s="16" t="e">
        <f>ROUND(IF(C315&lt;16,$K315/($D315^0.450818786555515)*'Hintergrund Berechnung'!$N$941,$K315/($D315^0.450818786555515)*'Hintergrund Berechnung'!$N$942),0)</f>
        <v>#DIV/0!</v>
      </c>
      <c r="T315" s="16">
        <f>ROUND(IF(C315&lt;16,$L315*'Hintergrund Berechnung'!$O$941,$L315*'Hintergrund Berechnung'!$O$942),0)</f>
        <v>0</v>
      </c>
      <c r="U315" s="16">
        <f>ROUND(IF(C315&lt;16,IF(M315&gt;0,(25-$M315)*'Hintergrund Berechnung'!$J$941,0),IF(M315&gt;0,(25-$M315)*'Hintergrund Berechnung'!$J$942,0)),0)</f>
        <v>0</v>
      </c>
      <c r="V315" s="18" t="e">
        <f t="shared" si="14"/>
        <v>#DIV/0!</v>
      </c>
    </row>
    <row r="316" spans="15:22" x14ac:dyDescent="0.5">
      <c r="O316" s="16">
        <f t="shared" si="12"/>
        <v>0</v>
      </c>
      <c r="P316" s="16" t="e">
        <f>IF($C316&lt;16,MAX($E316:$G316)/($D316^0.70558407859294)*'Hintergrund Berechnung'!$I$941,MAX($E316:$G316)/($D316^0.70558407859294)*'Hintergrund Berechnung'!$I$942)</f>
        <v>#DIV/0!</v>
      </c>
      <c r="Q316" s="16" t="e">
        <f>IF($C316&lt;16,MAX($H316:$J316)/($D316^0.70558407859294)*'Hintergrund Berechnung'!$I$941,MAX($H316:$J316)/($D316^0.70558407859294)*'Hintergrund Berechnung'!$I$942)</f>
        <v>#DIV/0!</v>
      </c>
      <c r="R316" s="16" t="e">
        <f t="shared" si="13"/>
        <v>#DIV/0!</v>
      </c>
      <c r="S316" s="16" t="e">
        <f>ROUND(IF(C316&lt;16,$K316/($D316^0.450818786555515)*'Hintergrund Berechnung'!$N$941,$K316/($D316^0.450818786555515)*'Hintergrund Berechnung'!$N$942),0)</f>
        <v>#DIV/0!</v>
      </c>
      <c r="T316" s="16">
        <f>ROUND(IF(C316&lt;16,$L316*'Hintergrund Berechnung'!$O$941,$L316*'Hintergrund Berechnung'!$O$942),0)</f>
        <v>0</v>
      </c>
      <c r="U316" s="16">
        <f>ROUND(IF(C316&lt;16,IF(M316&gt;0,(25-$M316)*'Hintergrund Berechnung'!$J$941,0),IF(M316&gt;0,(25-$M316)*'Hintergrund Berechnung'!$J$942,0)),0)</f>
        <v>0</v>
      </c>
      <c r="V316" s="18" t="e">
        <f t="shared" si="14"/>
        <v>#DIV/0!</v>
      </c>
    </row>
    <row r="317" spans="15:22" x14ac:dyDescent="0.5">
      <c r="O317" s="16">
        <f t="shared" si="12"/>
        <v>0</v>
      </c>
      <c r="P317" s="16" t="e">
        <f>IF($C317&lt;16,MAX($E317:$G317)/($D317^0.70558407859294)*'Hintergrund Berechnung'!$I$941,MAX($E317:$G317)/($D317^0.70558407859294)*'Hintergrund Berechnung'!$I$942)</f>
        <v>#DIV/0!</v>
      </c>
      <c r="Q317" s="16" t="e">
        <f>IF($C317&lt;16,MAX($H317:$J317)/($D317^0.70558407859294)*'Hintergrund Berechnung'!$I$941,MAX($H317:$J317)/($D317^0.70558407859294)*'Hintergrund Berechnung'!$I$942)</f>
        <v>#DIV/0!</v>
      </c>
      <c r="R317" s="16" t="e">
        <f t="shared" si="13"/>
        <v>#DIV/0!</v>
      </c>
      <c r="S317" s="16" t="e">
        <f>ROUND(IF(C317&lt;16,$K317/($D317^0.450818786555515)*'Hintergrund Berechnung'!$N$941,$K317/($D317^0.450818786555515)*'Hintergrund Berechnung'!$N$942),0)</f>
        <v>#DIV/0!</v>
      </c>
      <c r="T317" s="16">
        <f>ROUND(IF(C317&lt;16,$L317*'Hintergrund Berechnung'!$O$941,$L317*'Hintergrund Berechnung'!$O$942),0)</f>
        <v>0</v>
      </c>
      <c r="U317" s="16">
        <f>ROUND(IF(C317&lt;16,IF(M317&gt;0,(25-$M317)*'Hintergrund Berechnung'!$J$941,0),IF(M317&gt;0,(25-$M317)*'Hintergrund Berechnung'!$J$942,0)),0)</f>
        <v>0</v>
      </c>
      <c r="V317" s="18" t="e">
        <f t="shared" si="14"/>
        <v>#DIV/0!</v>
      </c>
    </row>
    <row r="318" spans="15:22" x14ac:dyDescent="0.5">
      <c r="O318" s="16">
        <f t="shared" si="12"/>
        <v>0</v>
      </c>
      <c r="P318" s="16" t="e">
        <f>IF($C318&lt;16,MAX($E318:$G318)/($D318^0.70558407859294)*'Hintergrund Berechnung'!$I$941,MAX($E318:$G318)/($D318^0.70558407859294)*'Hintergrund Berechnung'!$I$942)</f>
        <v>#DIV/0!</v>
      </c>
      <c r="Q318" s="16" t="e">
        <f>IF($C318&lt;16,MAX($H318:$J318)/($D318^0.70558407859294)*'Hintergrund Berechnung'!$I$941,MAX($H318:$J318)/($D318^0.70558407859294)*'Hintergrund Berechnung'!$I$942)</f>
        <v>#DIV/0!</v>
      </c>
      <c r="R318" s="16" t="e">
        <f t="shared" si="13"/>
        <v>#DIV/0!</v>
      </c>
      <c r="S318" s="16" t="e">
        <f>ROUND(IF(C318&lt;16,$K318/($D318^0.450818786555515)*'Hintergrund Berechnung'!$N$941,$K318/($D318^0.450818786555515)*'Hintergrund Berechnung'!$N$942),0)</f>
        <v>#DIV/0!</v>
      </c>
      <c r="T318" s="16">
        <f>ROUND(IF(C318&lt;16,$L318*'Hintergrund Berechnung'!$O$941,$L318*'Hintergrund Berechnung'!$O$942),0)</f>
        <v>0</v>
      </c>
      <c r="U318" s="16">
        <f>ROUND(IF(C318&lt;16,IF(M318&gt;0,(25-$M318)*'Hintergrund Berechnung'!$J$941,0),IF(M318&gt;0,(25-$M318)*'Hintergrund Berechnung'!$J$942,0)),0)</f>
        <v>0</v>
      </c>
      <c r="V318" s="18" t="e">
        <f t="shared" si="14"/>
        <v>#DIV/0!</v>
      </c>
    </row>
    <row r="319" spans="15:22" x14ac:dyDescent="0.5">
      <c r="O319" s="16">
        <f t="shared" ref="O319:O382" si="15">MAX(E319,F319,G319)+MAX(H319,I319,J319)</f>
        <v>0</v>
      </c>
      <c r="P319" s="16" t="e">
        <f>IF($C319&lt;16,MAX($E319:$G319)/($D319^0.70558407859294)*'Hintergrund Berechnung'!$I$941,MAX($E319:$G319)/($D319^0.70558407859294)*'Hintergrund Berechnung'!$I$942)</f>
        <v>#DIV/0!</v>
      </c>
      <c r="Q319" s="16" t="e">
        <f>IF($C319&lt;16,MAX($H319:$J319)/($D319^0.70558407859294)*'Hintergrund Berechnung'!$I$941,MAX($H319:$J319)/($D319^0.70558407859294)*'Hintergrund Berechnung'!$I$942)</f>
        <v>#DIV/0!</v>
      </c>
      <c r="R319" s="16" t="e">
        <f t="shared" ref="R319:R382" si="16">P319+Q319</f>
        <v>#DIV/0!</v>
      </c>
      <c r="S319" s="16" t="e">
        <f>ROUND(IF(C319&lt;16,$K319/($D319^0.450818786555515)*'Hintergrund Berechnung'!$N$941,$K319/($D319^0.450818786555515)*'Hintergrund Berechnung'!$N$942),0)</f>
        <v>#DIV/0!</v>
      </c>
      <c r="T319" s="16">
        <f>ROUND(IF(C319&lt;16,$L319*'Hintergrund Berechnung'!$O$941,$L319*'Hintergrund Berechnung'!$O$942),0)</f>
        <v>0</v>
      </c>
      <c r="U319" s="16">
        <f>ROUND(IF(C319&lt;16,IF(M319&gt;0,(25-$M319)*'Hintergrund Berechnung'!$J$941,0),IF(M319&gt;0,(25-$M319)*'Hintergrund Berechnung'!$J$942,0)),0)</f>
        <v>0</v>
      </c>
      <c r="V319" s="18" t="e">
        <f t="shared" ref="V319:V382" si="17">ROUND(SUM(R319:U319),0)</f>
        <v>#DIV/0!</v>
      </c>
    </row>
    <row r="320" spans="15:22" x14ac:dyDescent="0.5">
      <c r="O320" s="16">
        <f t="shared" si="15"/>
        <v>0</v>
      </c>
      <c r="P320" s="16" t="e">
        <f>IF($C320&lt;16,MAX($E320:$G320)/($D320^0.70558407859294)*'Hintergrund Berechnung'!$I$941,MAX($E320:$G320)/($D320^0.70558407859294)*'Hintergrund Berechnung'!$I$942)</f>
        <v>#DIV/0!</v>
      </c>
      <c r="Q320" s="16" t="e">
        <f>IF($C320&lt;16,MAX($H320:$J320)/($D320^0.70558407859294)*'Hintergrund Berechnung'!$I$941,MAX($H320:$J320)/($D320^0.70558407859294)*'Hintergrund Berechnung'!$I$942)</f>
        <v>#DIV/0!</v>
      </c>
      <c r="R320" s="16" t="e">
        <f t="shared" si="16"/>
        <v>#DIV/0!</v>
      </c>
      <c r="S320" s="16" t="e">
        <f>ROUND(IF(C320&lt;16,$K320/($D320^0.450818786555515)*'Hintergrund Berechnung'!$N$941,$K320/($D320^0.450818786555515)*'Hintergrund Berechnung'!$N$942),0)</f>
        <v>#DIV/0!</v>
      </c>
      <c r="T320" s="16">
        <f>ROUND(IF(C320&lt;16,$L320*'Hintergrund Berechnung'!$O$941,$L320*'Hintergrund Berechnung'!$O$942),0)</f>
        <v>0</v>
      </c>
      <c r="U320" s="16">
        <f>ROUND(IF(C320&lt;16,IF(M320&gt;0,(25-$M320)*'Hintergrund Berechnung'!$J$941,0),IF(M320&gt;0,(25-$M320)*'Hintergrund Berechnung'!$J$942,0)),0)</f>
        <v>0</v>
      </c>
      <c r="V320" s="18" t="e">
        <f t="shared" si="17"/>
        <v>#DIV/0!</v>
      </c>
    </row>
    <row r="321" spans="15:22" x14ac:dyDescent="0.5">
      <c r="O321" s="16">
        <f t="shared" si="15"/>
        <v>0</v>
      </c>
      <c r="P321" s="16" t="e">
        <f>IF($C321&lt;16,MAX($E321:$G321)/($D321^0.70558407859294)*'Hintergrund Berechnung'!$I$941,MAX($E321:$G321)/($D321^0.70558407859294)*'Hintergrund Berechnung'!$I$942)</f>
        <v>#DIV/0!</v>
      </c>
      <c r="Q321" s="16" t="e">
        <f>IF($C321&lt;16,MAX($H321:$J321)/($D321^0.70558407859294)*'Hintergrund Berechnung'!$I$941,MAX($H321:$J321)/($D321^0.70558407859294)*'Hintergrund Berechnung'!$I$942)</f>
        <v>#DIV/0!</v>
      </c>
      <c r="R321" s="16" t="e">
        <f t="shared" si="16"/>
        <v>#DIV/0!</v>
      </c>
      <c r="S321" s="16" t="e">
        <f>ROUND(IF(C321&lt;16,$K321/($D321^0.450818786555515)*'Hintergrund Berechnung'!$N$941,$K321/($D321^0.450818786555515)*'Hintergrund Berechnung'!$N$942),0)</f>
        <v>#DIV/0!</v>
      </c>
      <c r="T321" s="16">
        <f>ROUND(IF(C321&lt;16,$L321*'Hintergrund Berechnung'!$O$941,$L321*'Hintergrund Berechnung'!$O$942),0)</f>
        <v>0</v>
      </c>
      <c r="U321" s="16">
        <f>ROUND(IF(C321&lt;16,IF(M321&gt;0,(25-$M321)*'Hintergrund Berechnung'!$J$941,0),IF(M321&gt;0,(25-$M321)*'Hintergrund Berechnung'!$J$942,0)),0)</f>
        <v>0</v>
      </c>
      <c r="V321" s="18" t="e">
        <f t="shared" si="17"/>
        <v>#DIV/0!</v>
      </c>
    </row>
    <row r="322" spans="15:22" x14ac:dyDescent="0.5">
      <c r="O322" s="16">
        <f t="shared" si="15"/>
        <v>0</v>
      </c>
      <c r="P322" s="16" t="e">
        <f>IF($C322&lt;16,MAX($E322:$G322)/($D322^0.70558407859294)*'Hintergrund Berechnung'!$I$941,MAX($E322:$G322)/($D322^0.70558407859294)*'Hintergrund Berechnung'!$I$942)</f>
        <v>#DIV/0!</v>
      </c>
      <c r="Q322" s="16" t="e">
        <f>IF($C322&lt;16,MAX($H322:$J322)/($D322^0.70558407859294)*'Hintergrund Berechnung'!$I$941,MAX($H322:$J322)/($D322^0.70558407859294)*'Hintergrund Berechnung'!$I$942)</f>
        <v>#DIV/0!</v>
      </c>
      <c r="R322" s="16" t="e">
        <f t="shared" si="16"/>
        <v>#DIV/0!</v>
      </c>
      <c r="S322" s="16" t="e">
        <f>ROUND(IF(C322&lt;16,$K322/($D322^0.450818786555515)*'Hintergrund Berechnung'!$N$941,$K322/($D322^0.450818786555515)*'Hintergrund Berechnung'!$N$942),0)</f>
        <v>#DIV/0!</v>
      </c>
      <c r="T322" s="16">
        <f>ROUND(IF(C322&lt;16,$L322*'Hintergrund Berechnung'!$O$941,$L322*'Hintergrund Berechnung'!$O$942),0)</f>
        <v>0</v>
      </c>
      <c r="U322" s="16">
        <f>ROUND(IF(C322&lt;16,IF(M322&gt;0,(25-$M322)*'Hintergrund Berechnung'!$J$941,0),IF(M322&gt;0,(25-$M322)*'Hintergrund Berechnung'!$J$942,0)),0)</f>
        <v>0</v>
      </c>
      <c r="V322" s="18" t="e">
        <f t="shared" si="17"/>
        <v>#DIV/0!</v>
      </c>
    </row>
    <row r="323" spans="15:22" x14ac:dyDescent="0.5">
      <c r="O323" s="16">
        <f t="shared" si="15"/>
        <v>0</v>
      </c>
      <c r="P323" s="16" t="e">
        <f>IF($C323&lt;16,MAX($E323:$G323)/($D323^0.70558407859294)*'Hintergrund Berechnung'!$I$941,MAX($E323:$G323)/($D323^0.70558407859294)*'Hintergrund Berechnung'!$I$942)</f>
        <v>#DIV/0!</v>
      </c>
      <c r="Q323" s="16" t="e">
        <f>IF($C323&lt;16,MAX($H323:$J323)/($D323^0.70558407859294)*'Hintergrund Berechnung'!$I$941,MAX($H323:$J323)/($D323^0.70558407859294)*'Hintergrund Berechnung'!$I$942)</f>
        <v>#DIV/0!</v>
      </c>
      <c r="R323" s="16" t="e">
        <f t="shared" si="16"/>
        <v>#DIV/0!</v>
      </c>
      <c r="S323" s="16" t="e">
        <f>ROUND(IF(C323&lt;16,$K323/($D323^0.450818786555515)*'Hintergrund Berechnung'!$N$941,$K323/($D323^0.450818786555515)*'Hintergrund Berechnung'!$N$942),0)</f>
        <v>#DIV/0!</v>
      </c>
      <c r="T323" s="16">
        <f>ROUND(IF(C323&lt;16,$L323*'Hintergrund Berechnung'!$O$941,$L323*'Hintergrund Berechnung'!$O$942),0)</f>
        <v>0</v>
      </c>
      <c r="U323" s="16">
        <f>ROUND(IF(C323&lt;16,IF(M323&gt;0,(25-$M323)*'Hintergrund Berechnung'!$J$941,0),IF(M323&gt;0,(25-$M323)*'Hintergrund Berechnung'!$J$942,0)),0)</f>
        <v>0</v>
      </c>
      <c r="V323" s="18" t="e">
        <f t="shared" si="17"/>
        <v>#DIV/0!</v>
      </c>
    </row>
    <row r="324" spans="15:22" x14ac:dyDescent="0.5">
      <c r="O324" s="16">
        <f t="shared" si="15"/>
        <v>0</v>
      </c>
      <c r="P324" s="16" t="e">
        <f>IF($C324&lt;16,MAX($E324:$G324)/($D324^0.70558407859294)*'Hintergrund Berechnung'!$I$941,MAX($E324:$G324)/($D324^0.70558407859294)*'Hintergrund Berechnung'!$I$942)</f>
        <v>#DIV/0!</v>
      </c>
      <c r="Q324" s="16" t="e">
        <f>IF($C324&lt;16,MAX($H324:$J324)/($D324^0.70558407859294)*'Hintergrund Berechnung'!$I$941,MAX($H324:$J324)/($D324^0.70558407859294)*'Hintergrund Berechnung'!$I$942)</f>
        <v>#DIV/0!</v>
      </c>
      <c r="R324" s="16" t="e">
        <f t="shared" si="16"/>
        <v>#DIV/0!</v>
      </c>
      <c r="S324" s="16" t="e">
        <f>ROUND(IF(C324&lt;16,$K324/($D324^0.450818786555515)*'Hintergrund Berechnung'!$N$941,$K324/($D324^0.450818786555515)*'Hintergrund Berechnung'!$N$942),0)</f>
        <v>#DIV/0!</v>
      </c>
      <c r="T324" s="16">
        <f>ROUND(IF(C324&lt;16,$L324*'Hintergrund Berechnung'!$O$941,$L324*'Hintergrund Berechnung'!$O$942),0)</f>
        <v>0</v>
      </c>
      <c r="U324" s="16">
        <f>ROUND(IF(C324&lt;16,IF(M324&gt;0,(25-$M324)*'Hintergrund Berechnung'!$J$941,0),IF(M324&gt;0,(25-$M324)*'Hintergrund Berechnung'!$J$942,0)),0)</f>
        <v>0</v>
      </c>
      <c r="V324" s="18" t="e">
        <f t="shared" si="17"/>
        <v>#DIV/0!</v>
      </c>
    </row>
    <row r="325" spans="15:22" x14ac:dyDescent="0.5">
      <c r="O325" s="16">
        <f t="shared" si="15"/>
        <v>0</v>
      </c>
      <c r="P325" s="16" t="e">
        <f>IF($C325&lt;16,MAX($E325:$G325)/($D325^0.70558407859294)*'Hintergrund Berechnung'!$I$941,MAX($E325:$G325)/($D325^0.70558407859294)*'Hintergrund Berechnung'!$I$942)</f>
        <v>#DIV/0!</v>
      </c>
      <c r="Q325" s="16" t="e">
        <f>IF($C325&lt;16,MAX($H325:$J325)/($D325^0.70558407859294)*'Hintergrund Berechnung'!$I$941,MAX($H325:$J325)/($D325^0.70558407859294)*'Hintergrund Berechnung'!$I$942)</f>
        <v>#DIV/0!</v>
      </c>
      <c r="R325" s="16" t="e">
        <f t="shared" si="16"/>
        <v>#DIV/0!</v>
      </c>
      <c r="S325" s="16" t="e">
        <f>ROUND(IF(C325&lt;16,$K325/($D325^0.450818786555515)*'Hintergrund Berechnung'!$N$941,$K325/($D325^0.450818786555515)*'Hintergrund Berechnung'!$N$942),0)</f>
        <v>#DIV/0!</v>
      </c>
      <c r="T325" s="16">
        <f>ROUND(IF(C325&lt;16,$L325*'Hintergrund Berechnung'!$O$941,$L325*'Hintergrund Berechnung'!$O$942),0)</f>
        <v>0</v>
      </c>
      <c r="U325" s="16">
        <f>ROUND(IF(C325&lt;16,IF(M325&gt;0,(25-$M325)*'Hintergrund Berechnung'!$J$941,0),IF(M325&gt;0,(25-$M325)*'Hintergrund Berechnung'!$J$942,0)),0)</f>
        <v>0</v>
      </c>
      <c r="V325" s="18" t="e">
        <f t="shared" si="17"/>
        <v>#DIV/0!</v>
      </c>
    </row>
    <row r="326" spans="15:22" x14ac:dyDescent="0.5">
      <c r="O326" s="16">
        <f t="shared" si="15"/>
        <v>0</v>
      </c>
      <c r="P326" s="16" t="e">
        <f>IF($C326&lt;16,MAX($E326:$G326)/($D326^0.70558407859294)*'Hintergrund Berechnung'!$I$941,MAX($E326:$G326)/($D326^0.70558407859294)*'Hintergrund Berechnung'!$I$942)</f>
        <v>#DIV/0!</v>
      </c>
      <c r="Q326" s="16" t="e">
        <f>IF($C326&lt;16,MAX($H326:$J326)/($D326^0.70558407859294)*'Hintergrund Berechnung'!$I$941,MAX($H326:$J326)/($D326^0.70558407859294)*'Hintergrund Berechnung'!$I$942)</f>
        <v>#DIV/0!</v>
      </c>
      <c r="R326" s="16" t="e">
        <f t="shared" si="16"/>
        <v>#DIV/0!</v>
      </c>
      <c r="S326" s="16" t="e">
        <f>ROUND(IF(C326&lt;16,$K326/($D326^0.450818786555515)*'Hintergrund Berechnung'!$N$941,$K326/($D326^0.450818786555515)*'Hintergrund Berechnung'!$N$942),0)</f>
        <v>#DIV/0!</v>
      </c>
      <c r="T326" s="16">
        <f>ROUND(IF(C326&lt;16,$L326*'Hintergrund Berechnung'!$O$941,$L326*'Hintergrund Berechnung'!$O$942),0)</f>
        <v>0</v>
      </c>
      <c r="U326" s="16">
        <f>ROUND(IF(C326&lt;16,IF(M326&gt;0,(25-$M326)*'Hintergrund Berechnung'!$J$941,0),IF(M326&gt;0,(25-$M326)*'Hintergrund Berechnung'!$J$942,0)),0)</f>
        <v>0</v>
      </c>
      <c r="V326" s="18" t="e">
        <f t="shared" si="17"/>
        <v>#DIV/0!</v>
      </c>
    </row>
    <row r="327" spans="15:22" x14ac:dyDescent="0.5">
      <c r="O327" s="16">
        <f t="shared" si="15"/>
        <v>0</v>
      </c>
      <c r="P327" s="16" t="e">
        <f>IF($C327&lt;16,MAX($E327:$G327)/($D327^0.70558407859294)*'Hintergrund Berechnung'!$I$941,MAX($E327:$G327)/($D327^0.70558407859294)*'Hintergrund Berechnung'!$I$942)</f>
        <v>#DIV/0!</v>
      </c>
      <c r="Q327" s="16" t="e">
        <f>IF($C327&lt;16,MAX($H327:$J327)/($D327^0.70558407859294)*'Hintergrund Berechnung'!$I$941,MAX($H327:$J327)/($D327^0.70558407859294)*'Hintergrund Berechnung'!$I$942)</f>
        <v>#DIV/0!</v>
      </c>
      <c r="R327" s="16" t="e">
        <f t="shared" si="16"/>
        <v>#DIV/0!</v>
      </c>
      <c r="S327" s="16" t="e">
        <f>ROUND(IF(C327&lt;16,$K327/($D327^0.450818786555515)*'Hintergrund Berechnung'!$N$941,$K327/($D327^0.450818786555515)*'Hintergrund Berechnung'!$N$942),0)</f>
        <v>#DIV/0!</v>
      </c>
      <c r="T327" s="16">
        <f>ROUND(IF(C327&lt;16,$L327*'Hintergrund Berechnung'!$O$941,$L327*'Hintergrund Berechnung'!$O$942),0)</f>
        <v>0</v>
      </c>
      <c r="U327" s="16">
        <f>ROUND(IF(C327&lt;16,IF(M327&gt;0,(25-$M327)*'Hintergrund Berechnung'!$J$941,0),IF(M327&gt;0,(25-$M327)*'Hintergrund Berechnung'!$J$942,0)),0)</f>
        <v>0</v>
      </c>
      <c r="V327" s="18" t="e">
        <f t="shared" si="17"/>
        <v>#DIV/0!</v>
      </c>
    </row>
    <row r="328" spans="15:22" x14ac:dyDescent="0.5">
      <c r="O328" s="16">
        <f t="shared" si="15"/>
        <v>0</v>
      </c>
      <c r="P328" s="16" t="e">
        <f>IF($C328&lt;16,MAX($E328:$G328)/($D328^0.70558407859294)*'Hintergrund Berechnung'!$I$941,MAX($E328:$G328)/($D328^0.70558407859294)*'Hintergrund Berechnung'!$I$942)</f>
        <v>#DIV/0!</v>
      </c>
      <c r="Q328" s="16" t="e">
        <f>IF($C328&lt;16,MAX($H328:$J328)/($D328^0.70558407859294)*'Hintergrund Berechnung'!$I$941,MAX($H328:$J328)/($D328^0.70558407859294)*'Hintergrund Berechnung'!$I$942)</f>
        <v>#DIV/0!</v>
      </c>
      <c r="R328" s="16" t="e">
        <f t="shared" si="16"/>
        <v>#DIV/0!</v>
      </c>
      <c r="S328" s="16" t="e">
        <f>ROUND(IF(C328&lt;16,$K328/($D328^0.450818786555515)*'Hintergrund Berechnung'!$N$941,$K328/($D328^0.450818786555515)*'Hintergrund Berechnung'!$N$942),0)</f>
        <v>#DIV/0!</v>
      </c>
      <c r="T328" s="16">
        <f>ROUND(IF(C328&lt;16,$L328*'Hintergrund Berechnung'!$O$941,$L328*'Hintergrund Berechnung'!$O$942),0)</f>
        <v>0</v>
      </c>
      <c r="U328" s="16">
        <f>ROUND(IF(C328&lt;16,IF(M328&gt;0,(25-$M328)*'Hintergrund Berechnung'!$J$941,0),IF(M328&gt;0,(25-$M328)*'Hintergrund Berechnung'!$J$942,0)),0)</f>
        <v>0</v>
      </c>
      <c r="V328" s="18" t="e">
        <f t="shared" si="17"/>
        <v>#DIV/0!</v>
      </c>
    </row>
    <row r="329" spans="15:22" x14ac:dyDescent="0.5">
      <c r="O329" s="16">
        <f t="shared" si="15"/>
        <v>0</v>
      </c>
      <c r="P329" s="16" t="e">
        <f>IF($C329&lt;16,MAX($E329:$G329)/($D329^0.70558407859294)*'Hintergrund Berechnung'!$I$941,MAX($E329:$G329)/($D329^0.70558407859294)*'Hintergrund Berechnung'!$I$942)</f>
        <v>#DIV/0!</v>
      </c>
      <c r="Q329" s="16" t="e">
        <f>IF($C329&lt;16,MAX($H329:$J329)/($D329^0.70558407859294)*'Hintergrund Berechnung'!$I$941,MAX($H329:$J329)/($D329^0.70558407859294)*'Hintergrund Berechnung'!$I$942)</f>
        <v>#DIV/0!</v>
      </c>
      <c r="R329" s="16" t="e">
        <f t="shared" si="16"/>
        <v>#DIV/0!</v>
      </c>
      <c r="S329" s="16" t="e">
        <f>ROUND(IF(C329&lt;16,$K329/($D329^0.450818786555515)*'Hintergrund Berechnung'!$N$941,$K329/($D329^0.450818786555515)*'Hintergrund Berechnung'!$N$942),0)</f>
        <v>#DIV/0!</v>
      </c>
      <c r="T329" s="16">
        <f>ROUND(IF(C329&lt;16,$L329*'Hintergrund Berechnung'!$O$941,$L329*'Hintergrund Berechnung'!$O$942),0)</f>
        <v>0</v>
      </c>
      <c r="U329" s="16">
        <f>ROUND(IF(C329&lt;16,IF(M329&gt;0,(25-$M329)*'Hintergrund Berechnung'!$J$941,0),IF(M329&gt;0,(25-$M329)*'Hintergrund Berechnung'!$J$942,0)),0)</f>
        <v>0</v>
      </c>
      <c r="V329" s="18" t="e">
        <f t="shared" si="17"/>
        <v>#DIV/0!</v>
      </c>
    </row>
    <row r="330" spans="15:22" x14ac:dyDescent="0.5">
      <c r="O330" s="16">
        <f t="shared" si="15"/>
        <v>0</v>
      </c>
      <c r="P330" s="16" t="e">
        <f>IF($C330&lt;16,MAX($E330:$G330)/($D330^0.70558407859294)*'Hintergrund Berechnung'!$I$941,MAX($E330:$G330)/($D330^0.70558407859294)*'Hintergrund Berechnung'!$I$942)</f>
        <v>#DIV/0!</v>
      </c>
      <c r="Q330" s="16" t="e">
        <f>IF($C330&lt;16,MAX($H330:$J330)/($D330^0.70558407859294)*'Hintergrund Berechnung'!$I$941,MAX($H330:$J330)/($D330^0.70558407859294)*'Hintergrund Berechnung'!$I$942)</f>
        <v>#DIV/0!</v>
      </c>
      <c r="R330" s="16" t="e">
        <f t="shared" si="16"/>
        <v>#DIV/0!</v>
      </c>
      <c r="S330" s="16" t="e">
        <f>ROUND(IF(C330&lt;16,$K330/($D330^0.450818786555515)*'Hintergrund Berechnung'!$N$941,$K330/($D330^0.450818786555515)*'Hintergrund Berechnung'!$N$942),0)</f>
        <v>#DIV/0!</v>
      </c>
      <c r="T330" s="16">
        <f>ROUND(IF(C330&lt;16,$L330*'Hintergrund Berechnung'!$O$941,$L330*'Hintergrund Berechnung'!$O$942),0)</f>
        <v>0</v>
      </c>
      <c r="U330" s="16">
        <f>ROUND(IF(C330&lt;16,IF(M330&gt;0,(25-$M330)*'Hintergrund Berechnung'!$J$941,0),IF(M330&gt;0,(25-$M330)*'Hintergrund Berechnung'!$J$942,0)),0)</f>
        <v>0</v>
      </c>
      <c r="V330" s="18" t="e">
        <f t="shared" si="17"/>
        <v>#DIV/0!</v>
      </c>
    </row>
    <row r="331" spans="15:22" x14ac:dyDescent="0.5">
      <c r="O331" s="16">
        <f t="shared" si="15"/>
        <v>0</v>
      </c>
      <c r="P331" s="16" t="e">
        <f>IF($C331&lt;16,MAX($E331:$G331)/($D331^0.70558407859294)*'Hintergrund Berechnung'!$I$941,MAX($E331:$G331)/($D331^0.70558407859294)*'Hintergrund Berechnung'!$I$942)</f>
        <v>#DIV/0!</v>
      </c>
      <c r="Q331" s="16" t="e">
        <f>IF($C331&lt;16,MAX($H331:$J331)/($D331^0.70558407859294)*'Hintergrund Berechnung'!$I$941,MAX($H331:$J331)/($D331^0.70558407859294)*'Hintergrund Berechnung'!$I$942)</f>
        <v>#DIV/0!</v>
      </c>
      <c r="R331" s="16" t="e">
        <f t="shared" si="16"/>
        <v>#DIV/0!</v>
      </c>
      <c r="S331" s="16" t="e">
        <f>ROUND(IF(C331&lt;16,$K331/($D331^0.450818786555515)*'Hintergrund Berechnung'!$N$941,$K331/($D331^0.450818786555515)*'Hintergrund Berechnung'!$N$942),0)</f>
        <v>#DIV/0!</v>
      </c>
      <c r="T331" s="16">
        <f>ROUND(IF(C331&lt;16,$L331*'Hintergrund Berechnung'!$O$941,$L331*'Hintergrund Berechnung'!$O$942),0)</f>
        <v>0</v>
      </c>
      <c r="U331" s="16">
        <f>ROUND(IF(C331&lt;16,IF(M331&gt;0,(25-$M331)*'Hintergrund Berechnung'!$J$941,0),IF(M331&gt;0,(25-$M331)*'Hintergrund Berechnung'!$J$942,0)),0)</f>
        <v>0</v>
      </c>
      <c r="V331" s="18" t="e">
        <f t="shared" si="17"/>
        <v>#DIV/0!</v>
      </c>
    </row>
    <row r="332" spans="15:22" x14ac:dyDescent="0.5">
      <c r="O332" s="16">
        <f t="shared" si="15"/>
        <v>0</v>
      </c>
      <c r="P332" s="16" t="e">
        <f>IF($C332&lt;16,MAX($E332:$G332)/($D332^0.70558407859294)*'Hintergrund Berechnung'!$I$941,MAX($E332:$G332)/($D332^0.70558407859294)*'Hintergrund Berechnung'!$I$942)</f>
        <v>#DIV/0!</v>
      </c>
      <c r="Q332" s="16" t="e">
        <f>IF($C332&lt;16,MAX($H332:$J332)/($D332^0.70558407859294)*'Hintergrund Berechnung'!$I$941,MAX($H332:$J332)/($D332^0.70558407859294)*'Hintergrund Berechnung'!$I$942)</f>
        <v>#DIV/0!</v>
      </c>
      <c r="R332" s="16" t="e">
        <f t="shared" si="16"/>
        <v>#DIV/0!</v>
      </c>
      <c r="S332" s="16" t="e">
        <f>ROUND(IF(C332&lt;16,$K332/($D332^0.450818786555515)*'Hintergrund Berechnung'!$N$941,$K332/($D332^0.450818786555515)*'Hintergrund Berechnung'!$N$942),0)</f>
        <v>#DIV/0!</v>
      </c>
      <c r="T332" s="16">
        <f>ROUND(IF(C332&lt;16,$L332*'Hintergrund Berechnung'!$O$941,$L332*'Hintergrund Berechnung'!$O$942),0)</f>
        <v>0</v>
      </c>
      <c r="U332" s="16">
        <f>ROUND(IF(C332&lt;16,IF(M332&gt;0,(25-$M332)*'Hintergrund Berechnung'!$J$941,0),IF(M332&gt;0,(25-$M332)*'Hintergrund Berechnung'!$J$942,0)),0)</f>
        <v>0</v>
      </c>
      <c r="V332" s="18" t="e">
        <f t="shared" si="17"/>
        <v>#DIV/0!</v>
      </c>
    </row>
    <row r="333" spans="15:22" x14ac:dyDescent="0.5">
      <c r="O333" s="16">
        <f t="shared" si="15"/>
        <v>0</v>
      </c>
      <c r="P333" s="16" t="e">
        <f>IF($C333&lt;16,MAX($E333:$G333)/($D333^0.70558407859294)*'Hintergrund Berechnung'!$I$941,MAX($E333:$G333)/($D333^0.70558407859294)*'Hintergrund Berechnung'!$I$942)</f>
        <v>#DIV/0!</v>
      </c>
      <c r="Q333" s="16" t="e">
        <f>IF($C333&lt;16,MAX($H333:$J333)/($D333^0.70558407859294)*'Hintergrund Berechnung'!$I$941,MAX($H333:$J333)/($D333^0.70558407859294)*'Hintergrund Berechnung'!$I$942)</f>
        <v>#DIV/0!</v>
      </c>
      <c r="R333" s="16" t="e">
        <f t="shared" si="16"/>
        <v>#DIV/0!</v>
      </c>
      <c r="S333" s="16" t="e">
        <f>ROUND(IF(C333&lt;16,$K333/($D333^0.450818786555515)*'Hintergrund Berechnung'!$N$941,$K333/($D333^0.450818786555515)*'Hintergrund Berechnung'!$N$942),0)</f>
        <v>#DIV/0!</v>
      </c>
      <c r="T333" s="16">
        <f>ROUND(IF(C333&lt;16,$L333*'Hintergrund Berechnung'!$O$941,$L333*'Hintergrund Berechnung'!$O$942),0)</f>
        <v>0</v>
      </c>
      <c r="U333" s="16">
        <f>ROUND(IF(C333&lt;16,IF(M333&gt;0,(25-$M333)*'Hintergrund Berechnung'!$J$941,0),IF(M333&gt;0,(25-$M333)*'Hintergrund Berechnung'!$J$942,0)),0)</f>
        <v>0</v>
      </c>
      <c r="V333" s="18" t="e">
        <f t="shared" si="17"/>
        <v>#DIV/0!</v>
      </c>
    </row>
    <row r="334" spans="15:22" x14ac:dyDescent="0.5">
      <c r="O334" s="16">
        <f t="shared" si="15"/>
        <v>0</v>
      </c>
      <c r="P334" s="16" t="e">
        <f>IF($C334&lt;16,MAX($E334:$G334)/($D334^0.70558407859294)*'Hintergrund Berechnung'!$I$941,MAX($E334:$G334)/($D334^0.70558407859294)*'Hintergrund Berechnung'!$I$942)</f>
        <v>#DIV/0!</v>
      </c>
      <c r="Q334" s="16" t="e">
        <f>IF($C334&lt;16,MAX($H334:$J334)/($D334^0.70558407859294)*'Hintergrund Berechnung'!$I$941,MAX($H334:$J334)/($D334^0.70558407859294)*'Hintergrund Berechnung'!$I$942)</f>
        <v>#DIV/0!</v>
      </c>
      <c r="R334" s="16" t="e">
        <f t="shared" si="16"/>
        <v>#DIV/0!</v>
      </c>
      <c r="S334" s="16" t="e">
        <f>ROUND(IF(C334&lt;16,$K334/($D334^0.450818786555515)*'Hintergrund Berechnung'!$N$941,$K334/($D334^0.450818786555515)*'Hintergrund Berechnung'!$N$942),0)</f>
        <v>#DIV/0!</v>
      </c>
      <c r="T334" s="16">
        <f>ROUND(IF(C334&lt;16,$L334*'Hintergrund Berechnung'!$O$941,$L334*'Hintergrund Berechnung'!$O$942),0)</f>
        <v>0</v>
      </c>
      <c r="U334" s="16">
        <f>ROUND(IF(C334&lt;16,IF(M334&gt;0,(25-$M334)*'Hintergrund Berechnung'!$J$941,0),IF(M334&gt;0,(25-$M334)*'Hintergrund Berechnung'!$J$942,0)),0)</f>
        <v>0</v>
      </c>
      <c r="V334" s="18" t="e">
        <f t="shared" si="17"/>
        <v>#DIV/0!</v>
      </c>
    </row>
    <row r="335" spans="15:22" x14ac:dyDescent="0.5">
      <c r="O335" s="16">
        <f t="shared" si="15"/>
        <v>0</v>
      </c>
      <c r="P335" s="16" t="e">
        <f>IF($C335&lt;16,MAX($E335:$G335)/($D335^0.70558407859294)*'Hintergrund Berechnung'!$I$941,MAX($E335:$G335)/($D335^0.70558407859294)*'Hintergrund Berechnung'!$I$942)</f>
        <v>#DIV/0!</v>
      </c>
      <c r="Q335" s="16" t="e">
        <f>IF($C335&lt;16,MAX($H335:$J335)/($D335^0.70558407859294)*'Hintergrund Berechnung'!$I$941,MAX($H335:$J335)/($D335^0.70558407859294)*'Hintergrund Berechnung'!$I$942)</f>
        <v>#DIV/0!</v>
      </c>
      <c r="R335" s="16" t="e">
        <f t="shared" si="16"/>
        <v>#DIV/0!</v>
      </c>
      <c r="S335" s="16" t="e">
        <f>ROUND(IF(C335&lt;16,$K335/($D335^0.450818786555515)*'Hintergrund Berechnung'!$N$941,$K335/($D335^0.450818786555515)*'Hintergrund Berechnung'!$N$942),0)</f>
        <v>#DIV/0!</v>
      </c>
      <c r="T335" s="16">
        <f>ROUND(IF(C335&lt;16,$L335*'Hintergrund Berechnung'!$O$941,$L335*'Hintergrund Berechnung'!$O$942),0)</f>
        <v>0</v>
      </c>
      <c r="U335" s="16">
        <f>ROUND(IF(C335&lt;16,IF(M335&gt;0,(25-$M335)*'Hintergrund Berechnung'!$J$941,0),IF(M335&gt;0,(25-$M335)*'Hintergrund Berechnung'!$J$942,0)),0)</f>
        <v>0</v>
      </c>
      <c r="V335" s="18" t="e">
        <f t="shared" si="17"/>
        <v>#DIV/0!</v>
      </c>
    </row>
    <row r="336" spans="15:22" x14ac:dyDescent="0.5">
      <c r="O336" s="16">
        <f t="shared" si="15"/>
        <v>0</v>
      </c>
      <c r="P336" s="16" t="e">
        <f>IF($C336&lt;16,MAX($E336:$G336)/($D336^0.70558407859294)*'Hintergrund Berechnung'!$I$941,MAX($E336:$G336)/($D336^0.70558407859294)*'Hintergrund Berechnung'!$I$942)</f>
        <v>#DIV/0!</v>
      </c>
      <c r="Q336" s="16" t="e">
        <f>IF($C336&lt;16,MAX($H336:$J336)/($D336^0.70558407859294)*'Hintergrund Berechnung'!$I$941,MAX($H336:$J336)/($D336^0.70558407859294)*'Hintergrund Berechnung'!$I$942)</f>
        <v>#DIV/0!</v>
      </c>
      <c r="R336" s="16" t="e">
        <f t="shared" si="16"/>
        <v>#DIV/0!</v>
      </c>
      <c r="S336" s="16" t="e">
        <f>ROUND(IF(C336&lt;16,$K336/($D336^0.450818786555515)*'Hintergrund Berechnung'!$N$941,$K336/($D336^0.450818786555515)*'Hintergrund Berechnung'!$N$942),0)</f>
        <v>#DIV/0!</v>
      </c>
      <c r="T336" s="16">
        <f>ROUND(IF(C336&lt;16,$L336*'Hintergrund Berechnung'!$O$941,$L336*'Hintergrund Berechnung'!$O$942),0)</f>
        <v>0</v>
      </c>
      <c r="U336" s="16">
        <f>ROUND(IF(C336&lt;16,IF(M336&gt;0,(25-$M336)*'Hintergrund Berechnung'!$J$941,0),IF(M336&gt;0,(25-$M336)*'Hintergrund Berechnung'!$J$942,0)),0)</f>
        <v>0</v>
      </c>
      <c r="V336" s="18" t="e">
        <f t="shared" si="17"/>
        <v>#DIV/0!</v>
      </c>
    </row>
    <row r="337" spans="15:22" x14ac:dyDescent="0.5">
      <c r="O337" s="16">
        <f t="shared" si="15"/>
        <v>0</v>
      </c>
      <c r="P337" s="16" t="e">
        <f>IF($C337&lt;16,MAX($E337:$G337)/($D337^0.70558407859294)*'Hintergrund Berechnung'!$I$941,MAX($E337:$G337)/($D337^0.70558407859294)*'Hintergrund Berechnung'!$I$942)</f>
        <v>#DIV/0!</v>
      </c>
      <c r="Q337" s="16" t="e">
        <f>IF($C337&lt;16,MAX($H337:$J337)/($D337^0.70558407859294)*'Hintergrund Berechnung'!$I$941,MAX($H337:$J337)/($D337^0.70558407859294)*'Hintergrund Berechnung'!$I$942)</f>
        <v>#DIV/0!</v>
      </c>
      <c r="R337" s="16" t="e">
        <f t="shared" si="16"/>
        <v>#DIV/0!</v>
      </c>
      <c r="S337" s="16" t="e">
        <f>ROUND(IF(C337&lt;16,$K337/($D337^0.450818786555515)*'Hintergrund Berechnung'!$N$941,$K337/($D337^0.450818786555515)*'Hintergrund Berechnung'!$N$942),0)</f>
        <v>#DIV/0!</v>
      </c>
      <c r="T337" s="16">
        <f>ROUND(IF(C337&lt;16,$L337*'Hintergrund Berechnung'!$O$941,$L337*'Hintergrund Berechnung'!$O$942),0)</f>
        <v>0</v>
      </c>
      <c r="U337" s="16">
        <f>ROUND(IF(C337&lt;16,IF(M337&gt;0,(25-$M337)*'Hintergrund Berechnung'!$J$941,0),IF(M337&gt;0,(25-$M337)*'Hintergrund Berechnung'!$J$942,0)),0)</f>
        <v>0</v>
      </c>
      <c r="V337" s="18" t="e">
        <f t="shared" si="17"/>
        <v>#DIV/0!</v>
      </c>
    </row>
    <row r="338" spans="15:22" x14ac:dyDescent="0.5">
      <c r="O338" s="16">
        <f t="shared" si="15"/>
        <v>0</v>
      </c>
      <c r="P338" s="16" t="e">
        <f>IF($C338&lt;16,MAX($E338:$G338)/($D338^0.70558407859294)*'Hintergrund Berechnung'!$I$941,MAX($E338:$G338)/($D338^0.70558407859294)*'Hintergrund Berechnung'!$I$942)</f>
        <v>#DIV/0!</v>
      </c>
      <c r="Q338" s="16" t="e">
        <f>IF($C338&lt;16,MAX($H338:$J338)/($D338^0.70558407859294)*'Hintergrund Berechnung'!$I$941,MAX($H338:$J338)/($D338^0.70558407859294)*'Hintergrund Berechnung'!$I$942)</f>
        <v>#DIV/0!</v>
      </c>
      <c r="R338" s="16" t="e">
        <f t="shared" si="16"/>
        <v>#DIV/0!</v>
      </c>
      <c r="S338" s="16" t="e">
        <f>ROUND(IF(C338&lt;16,$K338/($D338^0.450818786555515)*'Hintergrund Berechnung'!$N$941,$K338/($D338^0.450818786555515)*'Hintergrund Berechnung'!$N$942),0)</f>
        <v>#DIV/0!</v>
      </c>
      <c r="T338" s="16">
        <f>ROUND(IF(C338&lt;16,$L338*'Hintergrund Berechnung'!$O$941,$L338*'Hintergrund Berechnung'!$O$942),0)</f>
        <v>0</v>
      </c>
      <c r="U338" s="16">
        <f>ROUND(IF(C338&lt;16,IF(M338&gt;0,(25-$M338)*'Hintergrund Berechnung'!$J$941,0),IF(M338&gt;0,(25-$M338)*'Hintergrund Berechnung'!$J$942,0)),0)</f>
        <v>0</v>
      </c>
      <c r="V338" s="18" t="e">
        <f t="shared" si="17"/>
        <v>#DIV/0!</v>
      </c>
    </row>
    <row r="339" spans="15:22" x14ac:dyDescent="0.5">
      <c r="O339" s="16">
        <f t="shared" si="15"/>
        <v>0</v>
      </c>
      <c r="P339" s="16" t="e">
        <f>IF($C339&lt;16,MAX($E339:$G339)/($D339^0.70558407859294)*'Hintergrund Berechnung'!$I$941,MAX($E339:$G339)/($D339^0.70558407859294)*'Hintergrund Berechnung'!$I$942)</f>
        <v>#DIV/0!</v>
      </c>
      <c r="Q339" s="16" t="e">
        <f>IF($C339&lt;16,MAX($H339:$J339)/($D339^0.70558407859294)*'Hintergrund Berechnung'!$I$941,MAX($H339:$J339)/($D339^0.70558407859294)*'Hintergrund Berechnung'!$I$942)</f>
        <v>#DIV/0!</v>
      </c>
      <c r="R339" s="16" t="e">
        <f t="shared" si="16"/>
        <v>#DIV/0!</v>
      </c>
      <c r="S339" s="16" t="e">
        <f>ROUND(IF(C339&lt;16,$K339/($D339^0.450818786555515)*'Hintergrund Berechnung'!$N$941,$K339/($D339^0.450818786555515)*'Hintergrund Berechnung'!$N$942),0)</f>
        <v>#DIV/0!</v>
      </c>
      <c r="T339" s="16">
        <f>ROUND(IF(C339&lt;16,$L339*'Hintergrund Berechnung'!$O$941,$L339*'Hintergrund Berechnung'!$O$942),0)</f>
        <v>0</v>
      </c>
      <c r="U339" s="16">
        <f>ROUND(IF(C339&lt;16,IF(M339&gt;0,(25-$M339)*'Hintergrund Berechnung'!$J$941,0),IF(M339&gt;0,(25-$M339)*'Hintergrund Berechnung'!$J$942,0)),0)</f>
        <v>0</v>
      </c>
      <c r="V339" s="18" t="e">
        <f t="shared" si="17"/>
        <v>#DIV/0!</v>
      </c>
    </row>
    <row r="340" spans="15:22" x14ac:dyDescent="0.5">
      <c r="O340" s="16">
        <f t="shared" si="15"/>
        <v>0</v>
      </c>
      <c r="P340" s="16" t="e">
        <f>IF($C340&lt;16,MAX($E340:$G340)/($D340^0.70558407859294)*'Hintergrund Berechnung'!$I$941,MAX($E340:$G340)/($D340^0.70558407859294)*'Hintergrund Berechnung'!$I$942)</f>
        <v>#DIV/0!</v>
      </c>
      <c r="Q340" s="16" t="e">
        <f>IF($C340&lt;16,MAX($H340:$J340)/($D340^0.70558407859294)*'Hintergrund Berechnung'!$I$941,MAX($H340:$J340)/($D340^0.70558407859294)*'Hintergrund Berechnung'!$I$942)</f>
        <v>#DIV/0!</v>
      </c>
      <c r="R340" s="16" t="e">
        <f t="shared" si="16"/>
        <v>#DIV/0!</v>
      </c>
      <c r="S340" s="16" t="e">
        <f>ROUND(IF(C340&lt;16,$K340/($D340^0.450818786555515)*'Hintergrund Berechnung'!$N$941,$K340/($D340^0.450818786555515)*'Hintergrund Berechnung'!$N$942),0)</f>
        <v>#DIV/0!</v>
      </c>
      <c r="T340" s="16">
        <f>ROUND(IF(C340&lt;16,$L340*'Hintergrund Berechnung'!$O$941,$L340*'Hintergrund Berechnung'!$O$942),0)</f>
        <v>0</v>
      </c>
      <c r="U340" s="16">
        <f>ROUND(IF(C340&lt;16,IF(M340&gt;0,(25-$M340)*'Hintergrund Berechnung'!$J$941,0),IF(M340&gt;0,(25-$M340)*'Hintergrund Berechnung'!$J$942,0)),0)</f>
        <v>0</v>
      </c>
      <c r="V340" s="18" t="e">
        <f t="shared" si="17"/>
        <v>#DIV/0!</v>
      </c>
    </row>
    <row r="341" spans="15:22" x14ac:dyDescent="0.5">
      <c r="O341" s="16">
        <f t="shared" si="15"/>
        <v>0</v>
      </c>
      <c r="P341" s="16" t="e">
        <f>IF($C341&lt;16,MAX($E341:$G341)/($D341^0.70558407859294)*'Hintergrund Berechnung'!$I$941,MAX($E341:$G341)/($D341^0.70558407859294)*'Hintergrund Berechnung'!$I$942)</f>
        <v>#DIV/0!</v>
      </c>
      <c r="Q341" s="16" t="e">
        <f>IF($C341&lt;16,MAX($H341:$J341)/($D341^0.70558407859294)*'Hintergrund Berechnung'!$I$941,MAX($H341:$J341)/($D341^0.70558407859294)*'Hintergrund Berechnung'!$I$942)</f>
        <v>#DIV/0!</v>
      </c>
      <c r="R341" s="16" t="e">
        <f t="shared" si="16"/>
        <v>#DIV/0!</v>
      </c>
      <c r="S341" s="16" t="e">
        <f>ROUND(IF(C341&lt;16,$K341/($D341^0.450818786555515)*'Hintergrund Berechnung'!$N$941,$K341/($D341^0.450818786555515)*'Hintergrund Berechnung'!$N$942),0)</f>
        <v>#DIV/0!</v>
      </c>
      <c r="T341" s="16">
        <f>ROUND(IF(C341&lt;16,$L341*'Hintergrund Berechnung'!$O$941,$L341*'Hintergrund Berechnung'!$O$942),0)</f>
        <v>0</v>
      </c>
      <c r="U341" s="16">
        <f>ROUND(IF(C341&lt;16,IF(M341&gt;0,(25-$M341)*'Hintergrund Berechnung'!$J$941,0),IF(M341&gt;0,(25-$M341)*'Hintergrund Berechnung'!$J$942,0)),0)</f>
        <v>0</v>
      </c>
      <c r="V341" s="18" t="e">
        <f t="shared" si="17"/>
        <v>#DIV/0!</v>
      </c>
    </row>
    <row r="342" spans="15:22" x14ac:dyDescent="0.5">
      <c r="O342" s="16">
        <f t="shared" si="15"/>
        <v>0</v>
      </c>
      <c r="P342" s="16" t="e">
        <f>IF($C342&lt;16,MAX($E342:$G342)/($D342^0.70558407859294)*'Hintergrund Berechnung'!$I$941,MAX($E342:$G342)/($D342^0.70558407859294)*'Hintergrund Berechnung'!$I$942)</f>
        <v>#DIV/0!</v>
      </c>
      <c r="Q342" s="16" t="e">
        <f>IF($C342&lt;16,MAX($H342:$J342)/($D342^0.70558407859294)*'Hintergrund Berechnung'!$I$941,MAX($H342:$J342)/($D342^0.70558407859294)*'Hintergrund Berechnung'!$I$942)</f>
        <v>#DIV/0!</v>
      </c>
      <c r="R342" s="16" t="e">
        <f t="shared" si="16"/>
        <v>#DIV/0!</v>
      </c>
      <c r="S342" s="16" t="e">
        <f>ROUND(IF(C342&lt;16,$K342/($D342^0.450818786555515)*'Hintergrund Berechnung'!$N$941,$K342/($D342^0.450818786555515)*'Hintergrund Berechnung'!$N$942),0)</f>
        <v>#DIV/0!</v>
      </c>
      <c r="T342" s="16">
        <f>ROUND(IF(C342&lt;16,$L342*'Hintergrund Berechnung'!$O$941,$L342*'Hintergrund Berechnung'!$O$942),0)</f>
        <v>0</v>
      </c>
      <c r="U342" s="16">
        <f>ROUND(IF(C342&lt;16,IF(M342&gt;0,(25-$M342)*'Hintergrund Berechnung'!$J$941,0),IF(M342&gt;0,(25-$M342)*'Hintergrund Berechnung'!$J$942,0)),0)</f>
        <v>0</v>
      </c>
      <c r="V342" s="18" t="e">
        <f t="shared" si="17"/>
        <v>#DIV/0!</v>
      </c>
    </row>
    <row r="343" spans="15:22" x14ac:dyDescent="0.5">
      <c r="O343" s="16">
        <f t="shared" si="15"/>
        <v>0</v>
      </c>
      <c r="P343" s="16" t="e">
        <f>IF($C343&lt;16,MAX($E343:$G343)/($D343^0.70558407859294)*'Hintergrund Berechnung'!$I$941,MAX($E343:$G343)/($D343^0.70558407859294)*'Hintergrund Berechnung'!$I$942)</f>
        <v>#DIV/0!</v>
      </c>
      <c r="Q343" s="16" t="e">
        <f>IF($C343&lt;16,MAX($H343:$J343)/($D343^0.70558407859294)*'Hintergrund Berechnung'!$I$941,MAX($H343:$J343)/($D343^0.70558407859294)*'Hintergrund Berechnung'!$I$942)</f>
        <v>#DIV/0!</v>
      </c>
      <c r="R343" s="16" t="e">
        <f t="shared" si="16"/>
        <v>#DIV/0!</v>
      </c>
      <c r="S343" s="16" t="e">
        <f>ROUND(IF(C343&lt;16,$K343/($D343^0.450818786555515)*'Hintergrund Berechnung'!$N$941,$K343/($D343^0.450818786555515)*'Hintergrund Berechnung'!$N$942),0)</f>
        <v>#DIV/0!</v>
      </c>
      <c r="T343" s="16">
        <f>ROUND(IF(C343&lt;16,$L343*'Hintergrund Berechnung'!$O$941,$L343*'Hintergrund Berechnung'!$O$942),0)</f>
        <v>0</v>
      </c>
      <c r="U343" s="16">
        <f>ROUND(IF(C343&lt;16,IF(M343&gt;0,(25-$M343)*'Hintergrund Berechnung'!$J$941,0),IF(M343&gt;0,(25-$M343)*'Hintergrund Berechnung'!$J$942,0)),0)</f>
        <v>0</v>
      </c>
      <c r="V343" s="18" t="e">
        <f t="shared" si="17"/>
        <v>#DIV/0!</v>
      </c>
    </row>
    <row r="344" spans="15:22" x14ac:dyDescent="0.5">
      <c r="O344" s="16">
        <f t="shared" si="15"/>
        <v>0</v>
      </c>
      <c r="P344" s="16" t="e">
        <f>IF($C344&lt;16,MAX($E344:$G344)/($D344^0.70558407859294)*'Hintergrund Berechnung'!$I$941,MAX($E344:$G344)/($D344^0.70558407859294)*'Hintergrund Berechnung'!$I$942)</f>
        <v>#DIV/0!</v>
      </c>
      <c r="Q344" s="16" t="e">
        <f>IF($C344&lt;16,MAX($H344:$J344)/($D344^0.70558407859294)*'Hintergrund Berechnung'!$I$941,MAX($H344:$J344)/($D344^0.70558407859294)*'Hintergrund Berechnung'!$I$942)</f>
        <v>#DIV/0!</v>
      </c>
      <c r="R344" s="16" t="e">
        <f t="shared" si="16"/>
        <v>#DIV/0!</v>
      </c>
      <c r="S344" s="16" t="e">
        <f>ROUND(IF(C344&lt;16,$K344/($D344^0.450818786555515)*'Hintergrund Berechnung'!$N$941,$K344/($D344^0.450818786555515)*'Hintergrund Berechnung'!$N$942),0)</f>
        <v>#DIV/0!</v>
      </c>
      <c r="T344" s="16">
        <f>ROUND(IF(C344&lt;16,$L344*'Hintergrund Berechnung'!$O$941,$L344*'Hintergrund Berechnung'!$O$942),0)</f>
        <v>0</v>
      </c>
      <c r="U344" s="16">
        <f>ROUND(IF(C344&lt;16,IF(M344&gt;0,(25-$M344)*'Hintergrund Berechnung'!$J$941,0),IF(M344&gt;0,(25-$M344)*'Hintergrund Berechnung'!$J$942,0)),0)</f>
        <v>0</v>
      </c>
      <c r="V344" s="18" t="e">
        <f t="shared" si="17"/>
        <v>#DIV/0!</v>
      </c>
    </row>
    <row r="345" spans="15:22" x14ac:dyDescent="0.5">
      <c r="O345" s="16">
        <f t="shared" si="15"/>
        <v>0</v>
      </c>
      <c r="P345" s="16" t="e">
        <f>IF($C345&lt;16,MAX($E345:$G345)/($D345^0.70558407859294)*'Hintergrund Berechnung'!$I$941,MAX($E345:$G345)/($D345^0.70558407859294)*'Hintergrund Berechnung'!$I$942)</f>
        <v>#DIV/0!</v>
      </c>
      <c r="Q345" s="16" t="e">
        <f>IF($C345&lt;16,MAX($H345:$J345)/($D345^0.70558407859294)*'Hintergrund Berechnung'!$I$941,MAX($H345:$J345)/($D345^0.70558407859294)*'Hintergrund Berechnung'!$I$942)</f>
        <v>#DIV/0!</v>
      </c>
      <c r="R345" s="16" t="e">
        <f t="shared" si="16"/>
        <v>#DIV/0!</v>
      </c>
      <c r="S345" s="16" t="e">
        <f>ROUND(IF(C345&lt;16,$K345/($D345^0.450818786555515)*'Hintergrund Berechnung'!$N$941,$K345/($D345^0.450818786555515)*'Hintergrund Berechnung'!$N$942),0)</f>
        <v>#DIV/0!</v>
      </c>
      <c r="T345" s="16">
        <f>ROUND(IF(C345&lt;16,$L345*'Hintergrund Berechnung'!$O$941,$L345*'Hintergrund Berechnung'!$O$942),0)</f>
        <v>0</v>
      </c>
      <c r="U345" s="16">
        <f>ROUND(IF(C345&lt;16,IF(M345&gt;0,(25-$M345)*'Hintergrund Berechnung'!$J$941,0),IF(M345&gt;0,(25-$M345)*'Hintergrund Berechnung'!$J$942,0)),0)</f>
        <v>0</v>
      </c>
      <c r="V345" s="18" t="e">
        <f t="shared" si="17"/>
        <v>#DIV/0!</v>
      </c>
    </row>
    <row r="346" spans="15:22" x14ac:dyDescent="0.5">
      <c r="O346" s="16">
        <f t="shared" si="15"/>
        <v>0</v>
      </c>
      <c r="P346" s="16" t="e">
        <f>IF($C346&lt;16,MAX($E346:$G346)/($D346^0.70558407859294)*'Hintergrund Berechnung'!$I$941,MAX($E346:$G346)/($D346^0.70558407859294)*'Hintergrund Berechnung'!$I$942)</f>
        <v>#DIV/0!</v>
      </c>
      <c r="Q346" s="16" t="e">
        <f>IF($C346&lt;16,MAX($H346:$J346)/($D346^0.70558407859294)*'Hintergrund Berechnung'!$I$941,MAX($H346:$J346)/($D346^0.70558407859294)*'Hintergrund Berechnung'!$I$942)</f>
        <v>#DIV/0!</v>
      </c>
      <c r="R346" s="16" t="e">
        <f t="shared" si="16"/>
        <v>#DIV/0!</v>
      </c>
      <c r="S346" s="16" t="e">
        <f>ROUND(IF(C346&lt;16,$K346/($D346^0.450818786555515)*'Hintergrund Berechnung'!$N$941,$K346/($D346^0.450818786555515)*'Hintergrund Berechnung'!$N$942),0)</f>
        <v>#DIV/0!</v>
      </c>
      <c r="T346" s="16">
        <f>ROUND(IF(C346&lt;16,$L346*'Hintergrund Berechnung'!$O$941,$L346*'Hintergrund Berechnung'!$O$942),0)</f>
        <v>0</v>
      </c>
      <c r="U346" s="16">
        <f>ROUND(IF(C346&lt;16,IF(M346&gt;0,(25-$M346)*'Hintergrund Berechnung'!$J$941,0),IF(M346&gt;0,(25-$M346)*'Hintergrund Berechnung'!$J$942,0)),0)</f>
        <v>0</v>
      </c>
      <c r="V346" s="18" t="e">
        <f t="shared" si="17"/>
        <v>#DIV/0!</v>
      </c>
    </row>
    <row r="347" spans="15:22" x14ac:dyDescent="0.5">
      <c r="O347" s="16">
        <f t="shared" si="15"/>
        <v>0</v>
      </c>
      <c r="P347" s="16" t="e">
        <f>IF($C347&lt;16,MAX($E347:$G347)/($D347^0.70558407859294)*'Hintergrund Berechnung'!$I$941,MAX($E347:$G347)/($D347^0.70558407859294)*'Hintergrund Berechnung'!$I$942)</f>
        <v>#DIV/0!</v>
      </c>
      <c r="Q347" s="16" t="e">
        <f>IF($C347&lt;16,MAX($H347:$J347)/($D347^0.70558407859294)*'Hintergrund Berechnung'!$I$941,MAX($H347:$J347)/($D347^0.70558407859294)*'Hintergrund Berechnung'!$I$942)</f>
        <v>#DIV/0!</v>
      </c>
      <c r="R347" s="16" t="e">
        <f t="shared" si="16"/>
        <v>#DIV/0!</v>
      </c>
      <c r="S347" s="16" t="e">
        <f>ROUND(IF(C347&lt;16,$K347/($D347^0.450818786555515)*'Hintergrund Berechnung'!$N$941,$K347/($D347^0.450818786555515)*'Hintergrund Berechnung'!$N$942),0)</f>
        <v>#DIV/0!</v>
      </c>
      <c r="T347" s="16">
        <f>ROUND(IF(C347&lt;16,$L347*'Hintergrund Berechnung'!$O$941,$L347*'Hintergrund Berechnung'!$O$942),0)</f>
        <v>0</v>
      </c>
      <c r="U347" s="16">
        <f>ROUND(IF(C347&lt;16,IF(M347&gt;0,(25-$M347)*'Hintergrund Berechnung'!$J$941,0),IF(M347&gt;0,(25-$M347)*'Hintergrund Berechnung'!$J$942,0)),0)</f>
        <v>0</v>
      </c>
      <c r="V347" s="18" t="e">
        <f t="shared" si="17"/>
        <v>#DIV/0!</v>
      </c>
    </row>
    <row r="348" spans="15:22" x14ac:dyDescent="0.5">
      <c r="O348" s="16">
        <f t="shared" si="15"/>
        <v>0</v>
      </c>
      <c r="P348" s="16" t="e">
        <f>IF($C348&lt;16,MAX($E348:$G348)/($D348^0.70558407859294)*'Hintergrund Berechnung'!$I$941,MAX($E348:$G348)/($D348^0.70558407859294)*'Hintergrund Berechnung'!$I$942)</f>
        <v>#DIV/0!</v>
      </c>
      <c r="Q348" s="16" t="e">
        <f>IF($C348&lt;16,MAX($H348:$J348)/($D348^0.70558407859294)*'Hintergrund Berechnung'!$I$941,MAX($H348:$J348)/($D348^0.70558407859294)*'Hintergrund Berechnung'!$I$942)</f>
        <v>#DIV/0!</v>
      </c>
      <c r="R348" s="16" t="e">
        <f t="shared" si="16"/>
        <v>#DIV/0!</v>
      </c>
      <c r="S348" s="16" t="e">
        <f>ROUND(IF(C348&lt;16,$K348/($D348^0.450818786555515)*'Hintergrund Berechnung'!$N$941,$K348/($D348^0.450818786555515)*'Hintergrund Berechnung'!$N$942),0)</f>
        <v>#DIV/0!</v>
      </c>
      <c r="T348" s="16">
        <f>ROUND(IF(C348&lt;16,$L348*'Hintergrund Berechnung'!$O$941,$L348*'Hintergrund Berechnung'!$O$942),0)</f>
        <v>0</v>
      </c>
      <c r="U348" s="16">
        <f>ROUND(IF(C348&lt;16,IF(M348&gt;0,(25-$M348)*'Hintergrund Berechnung'!$J$941,0),IF(M348&gt;0,(25-$M348)*'Hintergrund Berechnung'!$J$942,0)),0)</f>
        <v>0</v>
      </c>
      <c r="V348" s="18" t="e">
        <f t="shared" si="17"/>
        <v>#DIV/0!</v>
      </c>
    </row>
    <row r="349" spans="15:22" x14ac:dyDescent="0.5">
      <c r="O349" s="16">
        <f t="shared" si="15"/>
        <v>0</v>
      </c>
      <c r="P349" s="16" t="e">
        <f>IF($C349&lt;16,MAX($E349:$G349)/($D349^0.70558407859294)*'Hintergrund Berechnung'!$I$941,MAX($E349:$G349)/($D349^0.70558407859294)*'Hintergrund Berechnung'!$I$942)</f>
        <v>#DIV/0!</v>
      </c>
      <c r="Q349" s="16" t="e">
        <f>IF($C349&lt;16,MAX($H349:$J349)/($D349^0.70558407859294)*'Hintergrund Berechnung'!$I$941,MAX($H349:$J349)/($D349^0.70558407859294)*'Hintergrund Berechnung'!$I$942)</f>
        <v>#DIV/0!</v>
      </c>
      <c r="R349" s="16" t="e">
        <f t="shared" si="16"/>
        <v>#DIV/0!</v>
      </c>
      <c r="S349" s="16" t="e">
        <f>ROUND(IF(C349&lt;16,$K349/($D349^0.450818786555515)*'Hintergrund Berechnung'!$N$941,$K349/($D349^0.450818786555515)*'Hintergrund Berechnung'!$N$942),0)</f>
        <v>#DIV/0!</v>
      </c>
      <c r="T349" s="16">
        <f>ROUND(IF(C349&lt;16,$L349*'Hintergrund Berechnung'!$O$941,$L349*'Hintergrund Berechnung'!$O$942),0)</f>
        <v>0</v>
      </c>
      <c r="U349" s="16">
        <f>ROUND(IF(C349&lt;16,IF(M349&gt;0,(25-$M349)*'Hintergrund Berechnung'!$J$941,0),IF(M349&gt;0,(25-$M349)*'Hintergrund Berechnung'!$J$942,0)),0)</f>
        <v>0</v>
      </c>
      <c r="V349" s="18" t="e">
        <f t="shared" si="17"/>
        <v>#DIV/0!</v>
      </c>
    </row>
    <row r="350" spans="15:22" x14ac:dyDescent="0.5">
      <c r="O350" s="16">
        <f t="shared" si="15"/>
        <v>0</v>
      </c>
      <c r="P350" s="16" t="e">
        <f>IF($C350&lt;16,MAX($E350:$G350)/($D350^0.70558407859294)*'Hintergrund Berechnung'!$I$941,MAX($E350:$G350)/($D350^0.70558407859294)*'Hintergrund Berechnung'!$I$942)</f>
        <v>#DIV/0!</v>
      </c>
      <c r="Q350" s="16" t="e">
        <f>IF($C350&lt;16,MAX($H350:$J350)/($D350^0.70558407859294)*'Hintergrund Berechnung'!$I$941,MAX($H350:$J350)/($D350^0.70558407859294)*'Hintergrund Berechnung'!$I$942)</f>
        <v>#DIV/0!</v>
      </c>
      <c r="R350" s="16" t="e">
        <f t="shared" si="16"/>
        <v>#DIV/0!</v>
      </c>
      <c r="S350" s="16" t="e">
        <f>ROUND(IF(C350&lt;16,$K350/($D350^0.450818786555515)*'Hintergrund Berechnung'!$N$941,$K350/($D350^0.450818786555515)*'Hintergrund Berechnung'!$N$942),0)</f>
        <v>#DIV/0!</v>
      </c>
      <c r="T350" s="16">
        <f>ROUND(IF(C350&lt;16,$L350*'Hintergrund Berechnung'!$O$941,$L350*'Hintergrund Berechnung'!$O$942),0)</f>
        <v>0</v>
      </c>
      <c r="U350" s="16">
        <f>ROUND(IF(C350&lt;16,IF(M350&gt;0,(25-$M350)*'Hintergrund Berechnung'!$J$941,0),IF(M350&gt;0,(25-$M350)*'Hintergrund Berechnung'!$J$942,0)),0)</f>
        <v>0</v>
      </c>
      <c r="V350" s="18" t="e">
        <f t="shared" si="17"/>
        <v>#DIV/0!</v>
      </c>
    </row>
    <row r="351" spans="15:22" x14ac:dyDescent="0.5">
      <c r="O351" s="16">
        <f t="shared" si="15"/>
        <v>0</v>
      </c>
      <c r="P351" s="16" t="e">
        <f>IF($C351&lt;16,MAX($E351:$G351)/($D351^0.70558407859294)*'Hintergrund Berechnung'!$I$941,MAX($E351:$G351)/($D351^0.70558407859294)*'Hintergrund Berechnung'!$I$942)</f>
        <v>#DIV/0!</v>
      </c>
      <c r="Q351" s="16" t="e">
        <f>IF($C351&lt;16,MAX($H351:$J351)/($D351^0.70558407859294)*'Hintergrund Berechnung'!$I$941,MAX($H351:$J351)/($D351^0.70558407859294)*'Hintergrund Berechnung'!$I$942)</f>
        <v>#DIV/0!</v>
      </c>
      <c r="R351" s="16" t="e">
        <f t="shared" si="16"/>
        <v>#DIV/0!</v>
      </c>
      <c r="S351" s="16" t="e">
        <f>ROUND(IF(C351&lt;16,$K351/($D351^0.450818786555515)*'Hintergrund Berechnung'!$N$941,$K351/($D351^0.450818786555515)*'Hintergrund Berechnung'!$N$942),0)</f>
        <v>#DIV/0!</v>
      </c>
      <c r="T351" s="16">
        <f>ROUND(IF(C351&lt;16,$L351*'Hintergrund Berechnung'!$O$941,$L351*'Hintergrund Berechnung'!$O$942),0)</f>
        <v>0</v>
      </c>
      <c r="U351" s="16">
        <f>ROUND(IF(C351&lt;16,IF(M351&gt;0,(25-$M351)*'Hintergrund Berechnung'!$J$941,0),IF(M351&gt;0,(25-$M351)*'Hintergrund Berechnung'!$J$942,0)),0)</f>
        <v>0</v>
      </c>
      <c r="V351" s="18" t="e">
        <f t="shared" si="17"/>
        <v>#DIV/0!</v>
      </c>
    </row>
    <row r="352" spans="15:22" x14ac:dyDescent="0.5">
      <c r="O352" s="16">
        <f t="shared" si="15"/>
        <v>0</v>
      </c>
      <c r="P352" s="16" t="e">
        <f>IF($C352&lt;16,MAX($E352:$G352)/($D352^0.70558407859294)*'Hintergrund Berechnung'!$I$941,MAX($E352:$G352)/($D352^0.70558407859294)*'Hintergrund Berechnung'!$I$942)</f>
        <v>#DIV/0!</v>
      </c>
      <c r="Q352" s="16" t="e">
        <f>IF($C352&lt;16,MAX($H352:$J352)/($D352^0.70558407859294)*'Hintergrund Berechnung'!$I$941,MAX($H352:$J352)/($D352^0.70558407859294)*'Hintergrund Berechnung'!$I$942)</f>
        <v>#DIV/0!</v>
      </c>
      <c r="R352" s="16" t="e">
        <f t="shared" si="16"/>
        <v>#DIV/0!</v>
      </c>
      <c r="S352" s="16" t="e">
        <f>ROUND(IF(C352&lt;16,$K352/($D352^0.450818786555515)*'Hintergrund Berechnung'!$N$941,$K352/($D352^0.450818786555515)*'Hintergrund Berechnung'!$N$942),0)</f>
        <v>#DIV/0!</v>
      </c>
      <c r="T352" s="16">
        <f>ROUND(IF(C352&lt;16,$L352*'Hintergrund Berechnung'!$O$941,$L352*'Hintergrund Berechnung'!$O$942),0)</f>
        <v>0</v>
      </c>
      <c r="U352" s="16">
        <f>ROUND(IF(C352&lt;16,IF(M352&gt;0,(25-$M352)*'Hintergrund Berechnung'!$J$941,0),IF(M352&gt;0,(25-$M352)*'Hintergrund Berechnung'!$J$942,0)),0)</f>
        <v>0</v>
      </c>
      <c r="V352" s="18" t="e">
        <f t="shared" si="17"/>
        <v>#DIV/0!</v>
      </c>
    </row>
    <row r="353" spans="15:22" x14ac:dyDescent="0.5">
      <c r="O353" s="16">
        <f t="shared" si="15"/>
        <v>0</v>
      </c>
      <c r="P353" s="16" t="e">
        <f>IF($C353&lt;16,MAX($E353:$G353)/($D353^0.70558407859294)*'Hintergrund Berechnung'!$I$941,MAX($E353:$G353)/($D353^0.70558407859294)*'Hintergrund Berechnung'!$I$942)</f>
        <v>#DIV/0!</v>
      </c>
      <c r="Q353" s="16" t="e">
        <f>IF($C353&lt;16,MAX($H353:$J353)/($D353^0.70558407859294)*'Hintergrund Berechnung'!$I$941,MAX($H353:$J353)/($D353^0.70558407859294)*'Hintergrund Berechnung'!$I$942)</f>
        <v>#DIV/0!</v>
      </c>
      <c r="R353" s="16" t="e">
        <f t="shared" si="16"/>
        <v>#DIV/0!</v>
      </c>
      <c r="S353" s="16" t="e">
        <f>ROUND(IF(C353&lt;16,$K353/($D353^0.450818786555515)*'Hintergrund Berechnung'!$N$941,$K353/($D353^0.450818786555515)*'Hintergrund Berechnung'!$N$942),0)</f>
        <v>#DIV/0!</v>
      </c>
      <c r="T353" s="16">
        <f>ROUND(IF(C353&lt;16,$L353*'Hintergrund Berechnung'!$O$941,$L353*'Hintergrund Berechnung'!$O$942),0)</f>
        <v>0</v>
      </c>
      <c r="U353" s="16">
        <f>ROUND(IF(C353&lt;16,IF(M353&gt;0,(25-$M353)*'Hintergrund Berechnung'!$J$941,0),IF(M353&gt;0,(25-$M353)*'Hintergrund Berechnung'!$J$942,0)),0)</f>
        <v>0</v>
      </c>
      <c r="V353" s="18" t="e">
        <f t="shared" si="17"/>
        <v>#DIV/0!</v>
      </c>
    </row>
    <row r="354" spans="15:22" x14ac:dyDescent="0.5">
      <c r="O354" s="16">
        <f t="shared" si="15"/>
        <v>0</v>
      </c>
      <c r="P354" s="16" t="e">
        <f>IF($C354&lt;16,MAX($E354:$G354)/($D354^0.70558407859294)*'Hintergrund Berechnung'!$I$941,MAX($E354:$G354)/($D354^0.70558407859294)*'Hintergrund Berechnung'!$I$942)</f>
        <v>#DIV/0!</v>
      </c>
      <c r="Q354" s="16" t="e">
        <f>IF($C354&lt;16,MAX($H354:$J354)/($D354^0.70558407859294)*'Hintergrund Berechnung'!$I$941,MAX($H354:$J354)/($D354^0.70558407859294)*'Hintergrund Berechnung'!$I$942)</f>
        <v>#DIV/0!</v>
      </c>
      <c r="R354" s="16" t="e">
        <f t="shared" si="16"/>
        <v>#DIV/0!</v>
      </c>
      <c r="S354" s="16" t="e">
        <f>ROUND(IF(C354&lt;16,$K354/($D354^0.450818786555515)*'Hintergrund Berechnung'!$N$941,$K354/($D354^0.450818786555515)*'Hintergrund Berechnung'!$N$942),0)</f>
        <v>#DIV/0!</v>
      </c>
      <c r="T354" s="16">
        <f>ROUND(IF(C354&lt;16,$L354*'Hintergrund Berechnung'!$O$941,$L354*'Hintergrund Berechnung'!$O$942),0)</f>
        <v>0</v>
      </c>
      <c r="U354" s="16">
        <f>ROUND(IF(C354&lt;16,IF(M354&gt;0,(25-$M354)*'Hintergrund Berechnung'!$J$941,0),IF(M354&gt;0,(25-$M354)*'Hintergrund Berechnung'!$J$942,0)),0)</f>
        <v>0</v>
      </c>
      <c r="V354" s="18" t="e">
        <f t="shared" si="17"/>
        <v>#DIV/0!</v>
      </c>
    </row>
    <row r="355" spans="15:22" x14ac:dyDescent="0.5">
      <c r="O355" s="16">
        <f t="shared" si="15"/>
        <v>0</v>
      </c>
      <c r="P355" s="16" t="e">
        <f>IF($C355&lt;16,MAX($E355:$G355)/($D355^0.70558407859294)*'Hintergrund Berechnung'!$I$941,MAX($E355:$G355)/($D355^0.70558407859294)*'Hintergrund Berechnung'!$I$942)</f>
        <v>#DIV/0!</v>
      </c>
      <c r="Q355" s="16" t="e">
        <f>IF($C355&lt;16,MAX($H355:$J355)/($D355^0.70558407859294)*'Hintergrund Berechnung'!$I$941,MAX($H355:$J355)/($D355^0.70558407859294)*'Hintergrund Berechnung'!$I$942)</f>
        <v>#DIV/0!</v>
      </c>
      <c r="R355" s="16" t="e">
        <f t="shared" si="16"/>
        <v>#DIV/0!</v>
      </c>
      <c r="S355" s="16" t="e">
        <f>ROUND(IF(C355&lt;16,$K355/($D355^0.450818786555515)*'Hintergrund Berechnung'!$N$941,$K355/($D355^0.450818786555515)*'Hintergrund Berechnung'!$N$942),0)</f>
        <v>#DIV/0!</v>
      </c>
      <c r="T355" s="16">
        <f>ROUND(IF(C355&lt;16,$L355*'Hintergrund Berechnung'!$O$941,$L355*'Hintergrund Berechnung'!$O$942),0)</f>
        <v>0</v>
      </c>
      <c r="U355" s="16">
        <f>ROUND(IF(C355&lt;16,IF(M355&gt;0,(25-$M355)*'Hintergrund Berechnung'!$J$941,0),IF(M355&gt;0,(25-$M355)*'Hintergrund Berechnung'!$J$942,0)),0)</f>
        <v>0</v>
      </c>
      <c r="V355" s="18" t="e">
        <f t="shared" si="17"/>
        <v>#DIV/0!</v>
      </c>
    </row>
    <row r="356" spans="15:22" x14ac:dyDescent="0.5">
      <c r="O356" s="16">
        <f t="shared" si="15"/>
        <v>0</v>
      </c>
      <c r="P356" s="16" t="e">
        <f>IF($C356&lt;16,MAX($E356:$G356)/($D356^0.70558407859294)*'Hintergrund Berechnung'!$I$941,MAX($E356:$G356)/($D356^0.70558407859294)*'Hintergrund Berechnung'!$I$942)</f>
        <v>#DIV/0!</v>
      </c>
      <c r="Q356" s="16" t="e">
        <f>IF($C356&lt;16,MAX($H356:$J356)/($D356^0.70558407859294)*'Hintergrund Berechnung'!$I$941,MAX($H356:$J356)/($D356^0.70558407859294)*'Hintergrund Berechnung'!$I$942)</f>
        <v>#DIV/0!</v>
      </c>
      <c r="R356" s="16" t="e">
        <f t="shared" si="16"/>
        <v>#DIV/0!</v>
      </c>
      <c r="S356" s="16" t="e">
        <f>ROUND(IF(C356&lt;16,$K356/($D356^0.450818786555515)*'Hintergrund Berechnung'!$N$941,$K356/($D356^0.450818786555515)*'Hintergrund Berechnung'!$N$942),0)</f>
        <v>#DIV/0!</v>
      </c>
      <c r="T356" s="16">
        <f>ROUND(IF(C356&lt;16,$L356*'Hintergrund Berechnung'!$O$941,$L356*'Hintergrund Berechnung'!$O$942),0)</f>
        <v>0</v>
      </c>
      <c r="U356" s="16">
        <f>ROUND(IF(C356&lt;16,IF(M356&gt;0,(25-$M356)*'Hintergrund Berechnung'!$J$941,0),IF(M356&gt;0,(25-$M356)*'Hintergrund Berechnung'!$J$942,0)),0)</f>
        <v>0</v>
      </c>
      <c r="V356" s="18" t="e">
        <f t="shared" si="17"/>
        <v>#DIV/0!</v>
      </c>
    </row>
    <row r="357" spans="15:22" x14ac:dyDescent="0.5">
      <c r="O357" s="16">
        <f t="shared" si="15"/>
        <v>0</v>
      </c>
      <c r="P357" s="16" t="e">
        <f>IF($C357&lt;16,MAX($E357:$G357)/($D357^0.70558407859294)*'Hintergrund Berechnung'!$I$941,MAX($E357:$G357)/($D357^0.70558407859294)*'Hintergrund Berechnung'!$I$942)</f>
        <v>#DIV/0!</v>
      </c>
      <c r="Q357" s="16" t="e">
        <f>IF($C357&lt;16,MAX($H357:$J357)/($D357^0.70558407859294)*'Hintergrund Berechnung'!$I$941,MAX($H357:$J357)/($D357^0.70558407859294)*'Hintergrund Berechnung'!$I$942)</f>
        <v>#DIV/0!</v>
      </c>
      <c r="R357" s="16" t="e">
        <f t="shared" si="16"/>
        <v>#DIV/0!</v>
      </c>
      <c r="S357" s="16" t="e">
        <f>ROUND(IF(C357&lt;16,$K357/($D357^0.450818786555515)*'Hintergrund Berechnung'!$N$941,$K357/($D357^0.450818786555515)*'Hintergrund Berechnung'!$N$942),0)</f>
        <v>#DIV/0!</v>
      </c>
      <c r="T357" s="16">
        <f>ROUND(IF(C357&lt;16,$L357*'Hintergrund Berechnung'!$O$941,$L357*'Hintergrund Berechnung'!$O$942),0)</f>
        <v>0</v>
      </c>
      <c r="U357" s="16">
        <f>ROUND(IF(C357&lt;16,IF(M357&gt;0,(25-$M357)*'Hintergrund Berechnung'!$J$941,0),IF(M357&gt;0,(25-$M357)*'Hintergrund Berechnung'!$J$942,0)),0)</f>
        <v>0</v>
      </c>
      <c r="V357" s="18" t="e">
        <f t="shared" si="17"/>
        <v>#DIV/0!</v>
      </c>
    </row>
    <row r="358" spans="15:22" x14ac:dyDescent="0.5">
      <c r="O358" s="16">
        <f t="shared" si="15"/>
        <v>0</v>
      </c>
      <c r="P358" s="16" t="e">
        <f>IF($C358&lt;16,MAX($E358:$G358)/($D358^0.70558407859294)*'Hintergrund Berechnung'!$I$941,MAX($E358:$G358)/($D358^0.70558407859294)*'Hintergrund Berechnung'!$I$942)</f>
        <v>#DIV/0!</v>
      </c>
      <c r="Q358" s="16" t="e">
        <f>IF($C358&lt;16,MAX($H358:$J358)/($D358^0.70558407859294)*'Hintergrund Berechnung'!$I$941,MAX($H358:$J358)/($D358^0.70558407859294)*'Hintergrund Berechnung'!$I$942)</f>
        <v>#DIV/0!</v>
      </c>
      <c r="R358" s="16" t="e">
        <f t="shared" si="16"/>
        <v>#DIV/0!</v>
      </c>
      <c r="S358" s="16" t="e">
        <f>ROUND(IF(C358&lt;16,$K358/($D358^0.450818786555515)*'Hintergrund Berechnung'!$N$941,$K358/($D358^0.450818786555515)*'Hintergrund Berechnung'!$N$942),0)</f>
        <v>#DIV/0!</v>
      </c>
      <c r="T358" s="16">
        <f>ROUND(IF(C358&lt;16,$L358*'Hintergrund Berechnung'!$O$941,$L358*'Hintergrund Berechnung'!$O$942),0)</f>
        <v>0</v>
      </c>
      <c r="U358" s="16">
        <f>ROUND(IF(C358&lt;16,IF(M358&gt;0,(25-$M358)*'Hintergrund Berechnung'!$J$941,0),IF(M358&gt;0,(25-$M358)*'Hintergrund Berechnung'!$J$942,0)),0)</f>
        <v>0</v>
      </c>
      <c r="V358" s="18" t="e">
        <f t="shared" si="17"/>
        <v>#DIV/0!</v>
      </c>
    </row>
    <row r="359" spans="15:22" x14ac:dyDescent="0.5">
      <c r="O359" s="16">
        <f t="shared" si="15"/>
        <v>0</v>
      </c>
      <c r="P359" s="16" t="e">
        <f>IF($C359&lt;16,MAX($E359:$G359)/($D359^0.70558407859294)*'Hintergrund Berechnung'!$I$941,MAX($E359:$G359)/($D359^0.70558407859294)*'Hintergrund Berechnung'!$I$942)</f>
        <v>#DIV/0!</v>
      </c>
      <c r="Q359" s="16" t="e">
        <f>IF($C359&lt;16,MAX($H359:$J359)/($D359^0.70558407859294)*'Hintergrund Berechnung'!$I$941,MAX($H359:$J359)/($D359^0.70558407859294)*'Hintergrund Berechnung'!$I$942)</f>
        <v>#DIV/0!</v>
      </c>
      <c r="R359" s="16" t="e">
        <f t="shared" si="16"/>
        <v>#DIV/0!</v>
      </c>
      <c r="S359" s="16" t="e">
        <f>ROUND(IF(C359&lt;16,$K359/($D359^0.450818786555515)*'Hintergrund Berechnung'!$N$941,$K359/($D359^0.450818786555515)*'Hintergrund Berechnung'!$N$942),0)</f>
        <v>#DIV/0!</v>
      </c>
      <c r="T359" s="16">
        <f>ROUND(IF(C359&lt;16,$L359*'Hintergrund Berechnung'!$O$941,$L359*'Hintergrund Berechnung'!$O$942),0)</f>
        <v>0</v>
      </c>
      <c r="U359" s="16">
        <f>ROUND(IF(C359&lt;16,IF(M359&gt;0,(25-$M359)*'Hintergrund Berechnung'!$J$941,0),IF(M359&gt;0,(25-$M359)*'Hintergrund Berechnung'!$J$942,0)),0)</f>
        <v>0</v>
      </c>
      <c r="V359" s="18" t="e">
        <f t="shared" si="17"/>
        <v>#DIV/0!</v>
      </c>
    </row>
    <row r="360" spans="15:22" x14ac:dyDescent="0.5">
      <c r="O360" s="16">
        <f t="shared" si="15"/>
        <v>0</v>
      </c>
      <c r="P360" s="16" t="e">
        <f>IF($C360&lt;16,MAX($E360:$G360)/($D360^0.70558407859294)*'Hintergrund Berechnung'!$I$941,MAX($E360:$G360)/($D360^0.70558407859294)*'Hintergrund Berechnung'!$I$942)</f>
        <v>#DIV/0!</v>
      </c>
      <c r="Q360" s="16" t="e">
        <f>IF($C360&lt;16,MAX($H360:$J360)/($D360^0.70558407859294)*'Hintergrund Berechnung'!$I$941,MAX($H360:$J360)/($D360^0.70558407859294)*'Hintergrund Berechnung'!$I$942)</f>
        <v>#DIV/0!</v>
      </c>
      <c r="R360" s="16" t="e">
        <f t="shared" si="16"/>
        <v>#DIV/0!</v>
      </c>
      <c r="S360" s="16" t="e">
        <f>ROUND(IF(C360&lt;16,$K360/($D360^0.450818786555515)*'Hintergrund Berechnung'!$N$941,$K360/($D360^0.450818786555515)*'Hintergrund Berechnung'!$N$942),0)</f>
        <v>#DIV/0!</v>
      </c>
      <c r="T360" s="16">
        <f>ROUND(IF(C360&lt;16,$L360*'Hintergrund Berechnung'!$O$941,$L360*'Hintergrund Berechnung'!$O$942),0)</f>
        <v>0</v>
      </c>
      <c r="U360" s="16">
        <f>ROUND(IF(C360&lt;16,IF(M360&gt;0,(25-$M360)*'Hintergrund Berechnung'!$J$941,0),IF(M360&gt;0,(25-$M360)*'Hintergrund Berechnung'!$J$942,0)),0)</f>
        <v>0</v>
      </c>
      <c r="V360" s="18" t="e">
        <f t="shared" si="17"/>
        <v>#DIV/0!</v>
      </c>
    </row>
    <row r="361" spans="15:22" x14ac:dyDescent="0.5">
      <c r="O361" s="16">
        <f t="shared" si="15"/>
        <v>0</v>
      </c>
      <c r="P361" s="16" t="e">
        <f>IF($C361&lt;16,MAX($E361:$G361)/($D361^0.70558407859294)*'Hintergrund Berechnung'!$I$941,MAX($E361:$G361)/($D361^0.70558407859294)*'Hintergrund Berechnung'!$I$942)</f>
        <v>#DIV/0!</v>
      </c>
      <c r="Q361" s="16" t="e">
        <f>IF($C361&lt;16,MAX($H361:$J361)/($D361^0.70558407859294)*'Hintergrund Berechnung'!$I$941,MAX($H361:$J361)/($D361^0.70558407859294)*'Hintergrund Berechnung'!$I$942)</f>
        <v>#DIV/0!</v>
      </c>
      <c r="R361" s="16" t="e">
        <f t="shared" si="16"/>
        <v>#DIV/0!</v>
      </c>
      <c r="S361" s="16" t="e">
        <f>ROUND(IF(C361&lt;16,$K361/($D361^0.450818786555515)*'Hintergrund Berechnung'!$N$941,$K361/($D361^0.450818786555515)*'Hintergrund Berechnung'!$N$942),0)</f>
        <v>#DIV/0!</v>
      </c>
      <c r="T361" s="16">
        <f>ROUND(IF(C361&lt;16,$L361*'Hintergrund Berechnung'!$O$941,$L361*'Hintergrund Berechnung'!$O$942),0)</f>
        <v>0</v>
      </c>
      <c r="U361" s="16">
        <f>ROUND(IF(C361&lt;16,IF(M361&gt;0,(25-$M361)*'Hintergrund Berechnung'!$J$941,0),IF(M361&gt;0,(25-$M361)*'Hintergrund Berechnung'!$J$942,0)),0)</f>
        <v>0</v>
      </c>
      <c r="V361" s="18" t="e">
        <f t="shared" si="17"/>
        <v>#DIV/0!</v>
      </c>
    </row>
    <row r="362" spans="15:22" x14ac:dyDescent="0.5">
      <c r="O362" s="16">
        <f t="shared" si="15"/>
        <v>0</v>
      </c>
      <c r="P362" s="16" t="e">
        <f>IF($C362&lt;16,MAX($E362:$G362)/($D362^0.70558407859294)*'Hintergrund Berechnung'!$I$941,MAX($E362:$G362)/($D362^0.70558407859294)*'Hintergrund Berechnung'!$I$942)</f>
        <v>#DIV/0!</v>
      </c>
      <c r="Q362" s="16" t="e">
        <f>IF($C362&lt;16,MAX($H362:$J362)/($D362^0.70558407859294)*'Hintergrund Berechnung'!$I$941,MAX($H362:$J362)/($D362^0.70558407859294)*'Hintergrund Berechnung'!$I$942)</f>
        <v>#DIV/0!</v>
      </c>
      <c r="R362" s="16" t="e">
        <f t="shared" si="16"/>
        <v>#DIV/0!</v>
      </c>
      <c r="S362" s="16" t="e">
        <f>ROUND(IF(C362&lt;16,$K362/($D362^0.450818786555515)*'Hintergrund Berechnung'!$N$941,$K362/($D362^0.450818786555515)*'Hintergrund Berechnung'!$N$942),0)</f>
        <v>#DIV/0!</v>
      </c>
      <c r="T362" s="16">
        <f>ROUND(IF(C362&lt;16,$L362*'Hintergrund Berechnung'!$O$941,$L362*'Hintergrund Berechnung'!$O$942),0)</f>
        <v>0</v>
      </c>
      <c r="U362" s="16">
        <f>ROUND(IF(C362&lt;16,IF(M362&gt;0,(25-$M362)*'Hintergrund Berechnung'!$J$941,0),IF(M362&gt;0,(25-$M362)*'Hintergrund Berechnung'!$J$942,0)),0)</f>
        <v>0</v>
      </c>
      <c r="V362" s="18" t="e">
        <f t="shared" si="17"/>
        <v>#DIV/0!</v>
      </c>
    </row>
    <row r="363" spans="15:22" x14ac:dyDescent="0.5">
      <c r="O363" s="16">
        <f t="shared" si="15"/>
        <v>0</v>
      </c>
      <c r="P363" s="16" t="e">
        <f>IF($C363&lt;16,MAX($E363:$G363)/($D363^0.70558407859294)*'Hintergrund Berechnung'!$I$941,MAX($E363:$G363)/($D363^0.70558407859294)*'Hintergrund Berechnung'!$I$942)</f>
        <v>#DIV/0!</v>
      </c>
      <c r="Q363" s="16" t="e">
        <f>IF($C363&lt;16,MAX($H363:$J363)/($D363^0.70558407859294)*'Hintergrund Berechnung'!$I$941,MAX($H363:$J363)/($D363^0.70558407859294)*'Hintergrund Berechnung'!$I$942)</f>
        <v>#DIV/0!</v>
      </c>
      <c r="R363" s="16" t="e">
        <f t="shared" si="16"/>
        <v>#DIV/0!</v>
      </c>
      <c r="S363" s="16" t="e">
        <f>ROUND(IF(C363&lt;16,$K363/($D363^0.450818786555515)*'Hintergrund Berechnung'!$N$941,$K363/($D363^0.450818786555515)*'Hintergrund Berechnung'!$N$942),0)</f>
        <v>#DIV/0!</v>
      </c>
      <c r="T363" s="16">
        <f>ROUND(IF(C363&lt;16,$L363*'Hintergrund Berechnung'!$O$941,$L363*'Hintergrund Berechnung'!$O$942),0)</f>
        <v>0</v>
      </c>
      <c r="U363" s="16">
        <f>ROUND(IF(C363&lt;16,IF(M363&gt;0,(25-$M363)*'Hintergrund Berechnung'!$J$941,0),IF(M363&gt;0,(25-$M363)*'Hintergrund Berechnung'!$J$942,0)),0)</f>
        <v>0</v>
      </c>
      <c r="V363" s="18" t="e">
        <f t="shared" si="17"/>
        <v>#DIV/0!</v>
      </c>
    </row>
    <row r="364" spans="15:22" x14ac:dyDescent="0.5">
      <c r="O364" s="16">
        <f t="shared" si="15"/>
        <v>0</v>
      </c>
      <c r="P364" s="16" t="e">
        <f>IF($C364&lt;16,MAX($E364:$G364)/($D364^0.70558407859294)*'Hintergrund Berechnung'!$I$941,MAX($E364:$G364)/($D364^0.70558407859294)*'Hintergrund Berechnung'!$I$942)</f>
        <v>#DIV/0!</v>
      </c>
      <c r="Q364" s="16" t="e">
        <f>IF($C364&lt;16,MAX($H364:$J364)/($D364^0.70558407859294)*'Hintergrund Berechnung'!$I$941,MAX($H364:$J364)/($D364^0.70558407859294)*'Hintergrund Berechnung'!$I$942)</f>
        <v>#DIV/0!</v>
      </c>
      <c r="R364" s="16" t="e">
        <f t="shared" si="16"/>
        <v>#DIV/0!</v>
      </c>
      <c r="S364" s="16" t="e">
        <f>ROUND(IF(C364&lt;16,$K364/($D364^0.450818786555515)*'Hintergrund Berechnung'!$N$941,$K364/($D364^0.450818786555515)*'Hintergrund Berechnung'!$N$942),0)</f>
        <v>#DIV/0!</v>
      </c>
      <c r="T364" s="16">
        <f>ROUND(IF(C364&lt;16,$L364*'Hintergrund Berechnung'!$O$941,$L364*'Hintergrund Berechnung'!$O$942),0)</f>
        <v>0</v>
      </c>
      <c r="U364" s="16">
        <f>ROUND(IF(C364&lt;16,IF(M364&gt;0,(25-$M364)*'Hintergrund Berechnung'!$J$941,0),IF(M364&gt;0,(25-$M364)*'Hintergrund Berechnung'!$J$942,0)),0)</f>
        <v>0</v>
      </c>
      <c r="V364" s="18" t="e">
        <f t="shared" si="17"/>
        <v>#DIV/0!</v>
      </c>
    </row>
    <row r="365" spans="15:22" x14ac:dyDescent="0.5">
      <c r="O365" s="16">
        <f t="shared" si="15"/>
        <v>0</v>
      </c>
      <c r="P365" s="16" t="e">
        <f>IF($C365&lt;16,MAX($E365:$G365)/($D365^0.70558407859294)*'Hintergrund Berechnung'!$I$941,MAX($E365:$G365)/($D365^0.70558407859294)*'Hintergrund Berechnung'!$I$942)</f>
        <v>#DIV/0!</v>
      </c>
      <c r="Q365" s="16" t="e">
        <f>IF($C365&lt;16,MAX($H365:$J365)/($D365^0.70558407859294)*'Hintergrund Berechnung'!$I$941,MAX($H365:$J365)/($D365^0.70558407859294)*'Hintergrund Berechnung'!$I$942)</f>
        <v>#DIV/0!</v>
      </c>
      <c r="R365" s="16" t="e">
        <f t="shared" si="16"/>
        <v>#DIV/0!</v>
      </c>
      <c r="S365" s="16" t="e">
        <f>ROUND(IF(C365&lt;16,$K365/($D365^0.450818786555515)*'Hintergrund Berechnung'!$N$941,$K365/($D365^0.450818786555515)*'Hintergrund Berechnung'!$N$942),0)</f>
        <v>#DIV/0!</v>
      </c>
      <c r="T365" s="16">
        <f>ROUND(IF(C365&lt;16,$L365*'Hintergrund Berechnung'!$O$941,$L365*'Hintergrund Berechnung'!$O$942),0)</f>
        <v>0</v>
      </c>
      <c r="U365" s="16">
        <f>ROUND(IF(C365&lt;16,IF(M365&gt;0,(25-$M365)*'Hintergrund Berechnung'!$J$941,0),IF(M365&gt;0,(25-$M365)*'Hintergrund Berechnung'!$J$942,0)),0)</f>
        <v>0</v>
      </c>
      <c r="V365" s="18" t="e">
        <f t="shared" si="17"/>
        <v>#DIV/0!</v>
      </c>
    </row>
    <row r="366" spans="15:22" x14ac:dyDescent="0.5">
      <c r="O366" s="16">
        <f t="shared" si="15"/>
        <v>0</v>
      </c>
      <c r="P366" s="16" t="e">
        <f>IF($C366&lt;16,MAX($E366:$G366)/($D366^0.70558407859294)*'Hintergrund Berechnung'!$I$941,MAX($E366:$G366)/($D366^0.70558407859294)*'Hintergrund Berechnung'!$I$942)</f>
        <v>#DIV/0!</v>
      </c>
      <c r="Q366" s="16" t="e">
        <f>IF($C366&lt;16,MAX($H366:$J366)/($D366^0.70558407859294)*'Hintergrund Berechnung'!$I$941,MAX($H366:$J366)/($D366^0.70558407859294)*'Hintergrund Berechnung'!$I$942)</f>
        <v>#DIV/0!</v>
      </c>
      <c r="R366" s="16" t="e">
        <f t="shared" si="16"/>
        <v>#DIV/0!</v>
      </c>
      <c r="S366" s="16" t="e">
        <f>ROUND(IF(C366&lt;16,$K366/($D366^0.450818786555515)*'Hintergrund Berechnung'!$N$941,$K366/($D366^0.450818786555515)*'Hintergrund Berechnung'!$N$942),0)</f>
        <v>#DIV/0!</v>
      </c>
      <c r="T366" s="16">
        <f>ROUND(IF(C366&lt;16,$L366*'Hintergrund Berechnung'!$O$941,$L366*'Hintergrund Berechnung'!$O$942),0)</f>
        <v>0</v>
      </c>
      <c r="U366" s="16">
        <f>ROUND(IF(C366&lt;16,IF(M366&gt;0,(25-$M366)*'Hintergrund Berechnung'!$J$941,0),IF(M366&gt;0,(25-$M366)*'Hintergrund Berechnung'!$J$942,0)),0)</f>
        <v>0</v>
      </c>
      <c r="V366" s="18" t="e">
        <f t="shared" si="17"/>
        <v>#DIV/0!</v>
      </c>
    </row>
    <row r="367" spans="15:22" x14ac:dyDescent="0.5">
      <c r="O367" s="16">
        <f t="shared" si="15"/>
        <v>0</v>
      </c>
      <c r="P367" s="16" t="e">
        <f>IF($C367&lt;16,MAX($E367:$G367)/($D367^0.70558407859294)*'Hintergrund Berechnung'!$I$941,MAX($E367:$G367)/($D367^0.70558407859294)*'Hintergrund Berechnung'!$I$942)</f>
        <v>#DIV/0!</v>
      </c>
      <c r="Q367" s="16" t="e">
        <f>IF($C367&lt;16,MAX($H367:$J367)/($D367^0.70558407859294)*'Hintergrund Berechnung'!$I$941,MAX($H367:$J367)/($D367^0.70558407859294)*'Hintergrund Berechnung'!$I$942)</f>
        <v>#DIV/0!</v>
      </c>
      <c r="R367" s="16" t="e">
        <f t="shared" si="16"/>
        <v>#DIV/0!</v>
      </c>
      <c r="S367" s="16" t="e">
        <f>ROUND(IF(C367&lt;16,$K367/($D367^0.450818786555515)*'Hintergrund Berechnung'!$N$941,$K367/($D367^0.450818786555515)*'Hintergrund Berechnung'!$N$942),0)</f>
        <v>#DIV/0!</v>
      </c>
      <c r="T367" s="16">
        <f>ROUND(IF(C367&lt;16,$L367*'Hintergrund Berechnung'!$O$941,$L367*'Hintergrund Berechnung'!$O$942),0)</f>
        <v>0</v>
      </c>
      <c r="U367" s="16">
        <f>ROUND(IF(C367&lt;16,IF(M367&gt;0,(25-$M367)*'Hintergrund Berechnung'!$J$941,0),IF(M367&gt;0,(25-$M367)*'Hintergrund Berechnung'!$J$942,0)),0)</f>
        <v>0</v>
      </c>
      <c r="V367" s="18" t="e">
        <f t="shared" si="17"/>
        <v>#DIV/0!</v>
      </c>
    </row>
    <row r="368" spans="15:22" x14ac:dyDescent="0.5">
      <c r="O368" s="16">
        <f t="shared" si="15"/>
        <v>0</v>
      </c>
      <c r="P368" s="16" t="e">
        <f>IF($C368&lt;16,MAX($E368:$G368)/($D368^0.70558407859294)*'Hintergrund Berechnung'!$I$941,MAX($E368:$G368)/($D368^0.70558407859294)*'Hintergrund Berechnung'!$I$942)</f>
        <v>#DIV/0!</v>
      </c>
      <c r="Q368" s="16" t="e">
        <f>IF($C368&lt;16,MAX($H368:$J368)/($D368^0.70558407859294)*'Hintergrund Berechnung'!$I$941,MAX($H368:$J368)/($D368^0.70558407859294)*'Hintergrund Berechnung'!$I$942)</f>
        <v>#DIV/0!</v>
      </c>
      <c r="R368" s="16" t="e">
        <f t="shared" si="16"/>
        <v>#DIV/0!</v>
      </c>
      <c r="S368" s="16" t="e">
        <f>ROUND(IF(C368&lt;16,$K368/($D368^0.450818786555515)*'Hintergrund Berechnung'!$N$941,$K368/($D368^0.450818786555515)*'Hintergrund Berechnung'!$N$942),0)</f>
        <v>#DIV/0!</v>
      </c>
      <c r="T368" s="16">
        <f>ROUND(IF(C368&lt;16,$L368*'Hintergrund Berechnung'!$O$941,$L368*'Hintergrund Berechnung'!$O$942),0)</f>
        <v>0</v>
      </c>
      <c r="U368" s="16">
        <f>ROUND(IF(C368&lt;16,IF(M368&gt;0,(25-$M368)*'Hintergrund Berechnung'!$J$941,0),IF(M368&gt;0,(25-$M368)*'Hintergrund Berechnung'!$J$942,0)),0)</f>
        <v>0</v>
      </c>
      <c r="V368" s="18" t="e">
        <f t="shared" si="17"/>
        <v>#DIV/0!</v>
      </c>
    </row>
    <row r="369" spans="15:22" x14ac:dyDescent="0.5">
      <c r="O369" s="16">
        <f t="shared" si="15"/>
        <v>0</v>
      </c>
      <c r="P369" s="16" t="e">
        <f>IF($C369&lt;16,MAX($E369:$G369)/($D369^0.70558407859294)*'Hintergrund Berechnung'!$I$941,MAX($E369:$G369)/($D369^0.70558407859294)*'Hintergrund Berechnung'!$I$942)</f>
        <v>#DIV/0!</v>
      </c>
      <c r="Q369" s="16" t="e">
        <f>IF($C369&lt;16,MAX($H369:$J369)/($D369^0.70558407859294)*'Hintergrund Berechnung'!$I$941,MAX($H369:$J369)/($D369^0.70558407859294)*'Hintergrund Berechnung'!$I$942)</f>
        <v>#DIV/0!</v>
      </c>
      <c r="R369" s="16" t="e">
        <f t="shared" si="16"/>
        <v>#DIV/0!</v>
      </c>
      <c r="S369" s="16" t="e">
        <f>ROUND(IF(C369&lt;16,$K369/($D369^0.450818786555515)*'Hintergrund Berechnung'!$N$941,$K369/($D369^0.450818786555515)*'Hintergrund Berechnung'!$N$942),0)</f>
        <v>#DIV/0!</v>
      </c>
      <c r="T369" s="16">
        <f>ROUND(IF(C369&lt;16,$L369*'Hintergrund Berechnung'!$O$941,$L369*'Hintergrund Berechnung'!$O$942),0)</f>
        <v>0</v>
      </c>
      <c r="U369" s="16">
        <f>ROUND(IF(C369&lt;16,IF(M369&gt;0,(25-$M369)*'Hintergrund Berechnung'!$J$941,0),IF(M369&gt;0,(25-$M369)*'Hintergrund Berechnung'!$J$942,0)),0)</f>
        <v>0</v>
      </c>
      <c r="V369" s="18" t="e">
        <f t="shared" si="17"/>
        <v>#DIV/0!</v>
      </c>
    </row>
    <row r="370" spans="15:22" x14ac:dyDescent="0.5">
      <c r="O370" s="16">
        <f t="shared" si="15"/>
        <v>0</v>
      </c>
      <c r="P370" s="16" t="e">
        <f>IF($C370&lt;16,MAX($E370:$G370)/($D370^0.70558407859294)*'Hintergrund Berechnung'!$I$941,MAX($E370:$G370)/($D370^0.70558407859294)*'Hintergrund Berechnung'!$I$942)</f>
        <v>#DIV/0!</v>
      </c>
      <c r="Q370" s="16" t="e">
        <f>IF($C370&lt;16,MAX($H370:$J370)/($D370^0.70558407859294)*'Hintergrund Berechnung'!$I$941,MAX($H370:$J370)/($D370^0.70558407859294)*'Hintergrund Berechnung'!$I$942)</f>
        <v>#DIV/0!</v>
      </c>
      <c r="R370" s="16" t="e">
        <f t="shared" si="16"/>
        <v>#DIV/0!</v>
      </c>
      <c r="S370" s="16" t="e">
        <f>ROUND(IF(C370&lt;16,$K370/($D370^0.450818786555515)*'Hintergrund Berechnung'!$N$941,$K370/($D370^0.450818786555515)*'Hintergrund Berechnung'!$N$942),0)</f>
        <v>#DIV/0!</v>
      </c>
      <c r="T370" s="16">
        <f>ROUND(IF(C370&lt;16,$L370*'Hintergrund Berechnung'!$O$941,$L370*'Hintergrund Berechnung'!$O$942),0)</f>
        <v>0</v>
      </c>
      <c r="U370" s="16">
        <f>ROUND(IF(C370&lt;16,IF(M370&gt;0,(25-$M370)*'Hintergrund Berechnung'!$J$941,0),IF(M370&gt;0,(25-$M370)*'Hintergrund Berechnung'!$J$942,0)),0)</f>
        <v>0</v>
      </c>
      <c r="V370" s="18" t="e">
        <f t="shared" si="17"/>
        <v>#DIV/0!</v>
      </c>
    </row>
    <row r="371" spans="15:22" x14ac:dyDescent="0.5">
      <c r="O371" s="16">
        <f t="shared" si="15"/>
        <v>0</v>
      </c>
      <c r="P371" s="16" t="e">
        <f>IF($C371&lt;16,MAX($E371:$G371)/($D371^0.70558407859294)*'Hintergrund Berechnung'!$I$941,MAX($E371:$G371)/($D371^0.70558407859294)*'Hintergrund Berechnung'!$I$942)</f>
        <v>#DIV/0!</v>
      </c>
      <c r="Q371" s="16" t="e">
        <f>IF($C371&lt;16,MAX($H371:$J371)/($D371^0.70558407859294)*'Hintergrund Berechnung'!$I$941,MAX($H371:$J371)/($D371^0.70558407859294)*'Hintergrund Berechnung'!$I$942)</f>
        <v>#DIV/0!</v>
      </c>
      <c r="R371" s="16" t="e">
        <f t="shared" si="16"/>
        <v>#DIV/0!</v>
      </c>
      <c r="S371" s="16" t="e">
        <f>ROUND(IF(C371&lt;16,$K371/($D371^0.450818786555515)*'Hintergrund Berechnung'!$N$941,$K371/($D371^0.450818786555515)*'Hintergrund Berechnung'!$N$942),0)</f>
        <v>#DIV/0!</v>
      </c>
      <c r="T371" s="16">
        <f>ROUND(IF(C371&lt;16,$L371*'Hintergrund Berechnung'!$O$941,$L371*'Hintergrund Berechnung'!$O$942),0)</f>
        <v>0</v>
      </c>
      <c r="U371" s="16">
        <f>ROUND(IF(C371&lt;16,IF(M371&gt;0,(25-$M371)*'Hintergrund Berechnung'!$J$941,0),IF(M371&gt;0,(25-$M371)*'Hintergrund Berechnung'!$J$942,0)),0)</f>
        <v>0</v>
      </c>
      <c r="V371" s="18" t="e">
        <f t="shared" si="17"/>
        <v>#DIV/0!</v>
      </c>
    </row>
    <row r="372" spans="15:22" x14ac:dyDescent="0.5">
      <c r="O372" s="16">
        <f t="shared" si="15"/>
        <v>0</v>
      </c>
      <c r="P372" s="16" t="e">
        <f>IF($C372&lt;16,MAX($E372:$G372)/($D372^0.70558407859294)*'Hintergrund Berechnung'!$I$941,MAX($E372:$G372)/($D372^0.70558407859294)*'Hintergrund Berechnung'!$I$942)</f>
        <v>#DIV/0!</v>
      </c>
      <c r="Q372" s="16" t="e">
        <f>IF($C372&lt;16,MAX($H372:$J372)/($D372^0.70558407859294)*'Hintergrund Berechnung'!$I$941,MAX($H372:$J372)/($D372^0.70558407859294)*'Hintergrund Berechnung'!$I$942)</f>
        <v>#DIV/0!</v>
      </c>
      <c r="R372" s="16" t="e">
        <f t="shared" si="16"/>
        <v>#DIV/0!</v>
      </c>
      <c r="S372" s="16" t="e">
        <f>ROUND(IF(C372&lt;16,$K372/($D372^0.450818786555515)*'Hintergrund Berechnung'!$N$941,$K372/($D372^0.450818786555515)*'Hintergrund Berechnung'!$N$942),0)</f>
        <v>#DIV/0!</v>
      </c>
      <c r="T372" s="16">
        <f>ROUND(IF(C372&lt;16,$L372*'Hintergrund Berechnung'!$O$941,$L372*'Hintergrund Berechnung'!$O$942),0)</f>
        <v>0</v>
      </c>
      <c r="U372" s="16">
        <f>ROUND(IF(C372&lt;16,IF(M372&gt;0,(25-$M372)*'Hintergrund Berechnung'!$J$941,0),IF(M372&gt;0,(25-$M372)*'Hintergrund Berechnung'!$J$942,0)),0)</f>
        <v>0</v>
      </c>
      <c r="V372" s="18" t="e">
        <f t="shared" si="17"/>
        <v>#DIV/0!</v>
      </c>
    </row>
    <row r="373" spans="15:22" x14ac:dyDescent="0.5">
      <c r="O373" s="16">
        <f t="shared" si="15"/>
        <v>0</v>
      </c>
      <c r="P373" s="16" t="e">
        <f>IF($C373&lt;16,MAX($E373:$G373)/($D373^0.70558407859294)*'Hintergrund Berechnung'!$I$941,MAX($E373:$G373)/($D373^0.70558407859294)*'Hintergrund Berechnung'!$I$942)</f>
        <v>#DIV/0!</v>
      </c>
      <c r="Q373" s="16" t="e">
        <f>IF($C373&lt;16,MAX($H373:$J373)/($D373^0.70558407859294)*'Hintergrund Berechnung'!$I$941,MAX($H373:$J373)/($D373^0.70558407859294)*'Hintergrund Berechnung'!$I$942)</f>
        <v>#DIV/0!</v>
      </c>
      <c r="R373" s="16" t="e">
        <f t="shared" si="16"/>
        <v>#DIV/0!</v>
      </c>
      <c r="S373" s="16" t="e">
        <f>ROUND(IF(C373&lt;16,$K373/($D373^0.450818786555515)*'Hintergrund Berechnung'!$N$941,$K373/($D373^0.450818786555515)*'Hintergrund Berechnung'!$N$942),0)</f>
        <v>#DIV/0!</v>
      </c>
      <c r="T373" s="16">
        <f>ROUND(IF(C373&lt;16,$L373*'Hintergrund Berechnung'!$O$941,$L373*'Hintergrund Berechnung'!$O$942),0)</f>
        <v>0</v>
      </c>
      <c r="U373" s="16">
        <f>ROUND(IF(C373&lt;16,IF(M373&gt;0,(25-$M373)*'Hintergrund Berechnung'!$J$941,0),IF(M373&gt;0,(25-$M373)*'Hintergrund Berechnung'!$J$942,0)),0)</f>
        <v>0</v>
      </c>
      <c r="V373" s="18" t="e">
        <f t="shared" si="17"/>
        <v>#DIV/0!</v>
      </c>
    </row>
    <row r="374" spans="15:22" x14ac:dyDescent="0.5">
      <c r="O374" s="16">
        <f t="shared" si="15"/>
        <v>0</v>
      </c>
      <c r="P374" s="16" t="e">
        <f>IF($C374&lt;16,MAX($E374:$G374)/($D374^0.70558407859294)*'Hintergrund Berechnung'!$I$941,MAX($E374:$G374)/($D374^0.70558407859294)*'Hintergrund Berechnung'!$I$942)</f>
        <v>#DIV/0!</v>
      </c>
      <c r="Q374" s="16" t="e">
        <f>IF($C374&lt;16,MAX($H374:$J374)/($D374^0.70558407859294)*'Hintergrund Berechnung'!$I$941,MAX($H374:$J374)/($D374^0.70558407859294)*'Hintergrund Berechnung'!$I$942)</f>
        <v>#DIV/0!</v>
      </c>
      <c r="R374" s="16" t="e">
        <f t="shared" si="16"/>
        <v>#DIV/0!</v>
      </c>
      <c r="S374" s="16" t="e">
        <f>ROUND(IF(C374&lt;16,$K374/($D374^0.450818786555515)*'Hintergrund Berechnung'!$N$941,$K374/($D374^0.450818786555515)*'Hintergrund Berechnung'!$N$942),0)</f>
        <v>#DIV/0!</v>
      </c>
      <c r="T374" s="16">
        <f>ROUND(IF(C374&lt;16,$L374*'Hintergrund Berechnung'!$O$941,$L374*'Hintergrund Berechnung'!$O$942),0)</f>
        <v>0</v>
      </c>
      <c r="U374" s="16">
        <f>ROUND(IF(C374&lt;16,IF(M374&gt;0,(25-$M374)*'Hintergrund Berechnung'!$J$941,0),IF(M374&gt;0,(25-$M374)*'Hintergrund Berechnung'!$J$942,0)),0)</f>
        <v>0</v>
      </c>
      <c r="V374" s="18" t="e">
        <f t="shared" si="17"/>
        <v>#DIV/0!</v>
      </c>
    </row>
    <row r="375" spans="15:22" x14ac:dyDescent="0.5">
      <c r="O375" s="16">
        <f t="shared" si="15"/>
        <v>0</v>
      </c>
      <c r="P375" s="16" t="e">
        <f>IF($C375&lt;16,MAX($E375:$G375)/($D375^0.70558407859294)*'Hintergrund Berechnung'!$I$941,MAX($E375:$G375)/($D375^0.70558407859294)*'Hintergrund Berechnung'!$I$942)</f>
        <v>#DIV/0!</v>
      </c>
      <c r="Q375" s="16" t="e">
        <f>IF($C375&lt;16,MAX($H375:$J375)/($D375^0.70558407859294)*'Hintergrund Berechnung'!$I$941,MAX($H375:$J375)/($D375^0.70558407859294)*'Hintergrund Berechnung'!$I$942)</f>
        <v>#DIV/0!</v>
      </c>
      <c r="R375" s="16" t="e">
        <f t="shared" si="16"/>
        <v>#DIV/0!</v>
      </c>
      <c r="S375" s="16" t="e">
        <f>ROUND(IF(C375&lt;16,$K375/($D375^0.450818786555515)*'Hintergrund Berechnung'!$N$941,$K375/($D375^0.450818786555515)*'Hintergrund Berechnung'!$N$942),0)</f>
        <v>#DIV/0!</v>
      </c>
      <c r="T375" s="16">
        <f>ROUND(IF(C375&lt;16,$L375*'Hintergrund Berechnung'!$O$941,$L375*'Hintergrund Berechnung'!$O$942),0)</f>
        <v>0</v>
      </c>
      <c r="U375" s="16">
        <f>ROUND(IF(C375&lt;16,IF(M375&gt;0,(25-$M375)*'Hintergrund Berechnung'!$J$941,0),IF(M375&gt;0,(25-$M375)*'Hintergrund Berechnung'!$J$942,0)),0)</f>
        <v>0</v>
      </c>
      <c r="V375" s="18" t="e">
        <f t="shared" si="17"/>
        <v>#DIV/0!</v>
      </c>
    </row>
    <row r="376" spans="15:22" x14ac:dyDescent="0.5">
      <c r="O376" s="16">
        <f t="shared" si="15"/>
        <v>0</v>
      </c>
      <c r="P376" s="16" t="e">
        <f>IF($C376&lt;16,MAX($E376:$G376)/($D376^0.70558407859294)*'Hintergrund Berechnung'!$I$941,MAX($E376:$G376)/($D376^0.70558407859294)*'Hintergrund Berechnung'!$I$942)</f>
        <v>#DIV/0!</v>
      </c>
      <c r="Q376" s="16" t="e">
        <f>IF($C376&lt;16,MAX($H376:$J376)/($D376^0.70558407859294)*'Hintergrund Berechnung'!$I$941,MAX($H376:$J376)/($D376^0.70558407859294)*'Hintergrund Berechnung'!$I$942)</f>
        <v>#DIV/0!</v>
      </c>
      <c r="R376" s="16" t="e">
        <f t="shared" si="16"/>
        <v>#DIV/0!</v>
      </c>
      <c r="S376" s="16" t="e">
        <f>ROUND(IF(C376&lt;16,$K376/($D376^0.450818786555515)*'Hintergrund Berechnung'!$N$941,$K376/($D376^0.450818786555515)*'Hintergrund Berechnung'!$N$942),0)</f>
        <v>#DIV/0!</v>
      </c>
      <c r="T376" s="16">
        <f>ROUND(IF(C376&lt;16,$L376*'Hintergrund Berechnung'!$O$941,$L376*'Hintergrund Berechnung'!$O$942),0)</f>
        <v>0</v>
      </c>
      <c r="U376" s="16">
        <f>ROUND(IF(C376&lt;16,IF(M376&gt;0,(25-$M376)*'Hintergrund Berechnung'!$J$941,0),IF(M376&gt;0,(25-$M376)*'Hintergrund Berechnung'!$J$942,0)),0)</f>
        <v>0</v>
      </c>
      <c r="V376" s="18" t="e">
        <f t="shared" si="17"/>
        <v>#DIV/0!</v>
      </c>
    </row>
    <row r="377" spans="15:22" x14ac:dyDescent="0.5">
      <c r="O377" s="16">
        <f t="shared" si="15"/>
        <v>0</v>
      </c>
      <c r="P377" s="16" t="e">
        <f>IF($C377&lt;16,MAX($E377:$G377)/($D377^0.70558407859294)*'Hintergrund Berechnung'!$I$941,MAX($E377:$G377)/($D377^0.70558407859294)*'Hintergrund Berechnung'!$I$942)</f>
        <v>#DIV/0!</v>
      </c>
      <c r="Q377" s="16" t="e">
        <f>IF($C377&lt;16,MAX($H377:$J377)/($D377^0.70558407859294)*'Hintergrund Berechnung'!$I$941,MAX($H377:$J377)/($D377^0.70558407859294)*'Hintergrund Berechnung'!$I$942)</f>
        <v>#DIV/0!</v>
      </c>
      <c r="R377" s="16" t="e">
        <f t="shared" si="16"/>
        <v>#DIV/0!</v>
      </c>
      <c r="S377" s="16" t="e">
        <f>ROUND(IF(C377&lt;16,$K377/($D377^0.450818786555515)*'Hintergrund Berechnung'!$N$941,$K377/($D377^0.450818786555515)*'Hintergrund Berechnung'!$N$942),0)</f>
        <v>#DIV/0!</v>
      </c>
      <c r="T377" s="16">
        <f>ROUND(IF(C377&lt;16,$L377*'Hintergrund Berechnung'!$O$941,$L377*'Hintergrund Berechnung'!$O$942),0)</f>
        <v>0</v>
      </c>
      <c r="U377" s="16">
        <f>ROUND(IF(C377&lt;16,IF(M377&gt;0,(25-$M377)*'Hintergrund Berechnung'!$J$941,0),IF(M377&gt;0,(25-$M377)*'Hintergrund Berechnung'!$J$942,0)),0)</f>
        <v>0</v>
      </c>
      <c r="V377" s="18" t="e">
        <f t="shared" si="17"/>
        <v>#DIV/0!</v>
      </c>
    </row>
    <row r="378" spans="15:22" x14ac:dyDescent="0.5">
      <c r="O378" s="16">
        <f t="shared" si="15"/>
        <v>0</v>
      </c>
      <c r="P378" s="16" t="e">
        <f>IF($C378&lt;16,MAX($E378:$G378)/($D378^0.70558407859294)*'Hintergrund Berechnung'!$I$941,MAX($E378:$G378)/($D378^0.70558407859294)*'Hintergrund Berechnung'!$I$942)</f>
        <v>#DIV/0!</v>
      </c>
      <c r="Q378" s="16" t="e">
        <f>IF($C378&lt;16,MAX($H378:$J378)/($D378^0.70558407859294)*'Hintergrund Berechnung'!$I$941,MAX($H378:$J378)/($D378^0.70558407859294)*'Hintergrund Berechnung'!$I$942)</f>
        <v>#DIV/0!</v>
      </c>
      <c r="R378" s="16" t="e">
        <f t="shared" si="16"/>
        <v>#DIV/0!</v>
      </c>
      <c r="S378" s="16" t="e">
        <f>ROUND(IF(C378&lt;16,$K378/($D378^0.450818786555515)*'Hintergrund Berechnung'!$N$941,$K378/($D378^0.450818786555515)*'Hintergrund Berechnung'!$N$942),0)</f>
        <v>#DIV/0!</v>
      </c>
      <c r="T378" s="16">
        <f>ROUND(IF(C378&lt;16,$L378*'Hintergrund Berechnung'!$O$941,$L378*'Hintergrund Berechnung'!$O$942),0)</f>
        <v>0</v>
      </c>
      <c r="U378" s="16">
        <f>ROUND(IF(C378&lt;16,IF(M378&gt;0,(25-$M378)*'Hintergrund Berechnung'!$J$941,0),IF(M378&gt;0,(25-$M378)*'Hintergrund Berechnung'!$J$942,0)),0)</f>
        <v>0</v>
      </c>
      <c r="V378" s="18" t="e">
        <f t="shared" si="17"/>
        <v>#DIV/0!</v>
      </c>
    </row>
    <row r="379" spans="15:22" x14ac:dyDescent="0.5">
      <c r="O379" s="16">
        <f t="shared" si="15"/>
        <v>0</v>
      </c>
      <c r="P379" s="16" t="e">
        <f>IF($C379&lt;16,MAX($E379:$G379)/($D379^0.70558407859294)*'Hintergrund Berechnung'!$I$941,MAX($E379:$G379)/($D379^0.70558407859294)*'Hintergrund Berechnung'!$I$942)</f>
        <v>#DIV/0!</v>
      </c>
      <c r="Q379" s="16" t="e">
        <f>IF($C379&lt;16,MAX($H379:$J379)/($D379^0.70558407859294)*'Hintergrund Berechnung'!$I$941,MAX($H379:$J379)/($D379^0.70558407859294)*'Hintergrund Berechnung'!$I$942)</f>
        <v>#DIV/0!</v>
      </c>
      <c r="R379" s="16" t="e">
        <f t="shared" si="16"/>
        <v>#DIV/0!</v>
      </c>
      <c r="S379" s="16" t="e">
        <f>ROUND(IF(C379&lt;16,$K379/($D379^0.450818786555515)*'Hintergrund Berechnung'!$N$941,$K379/($D379^0.450818786555515)*'Hintergrund Berechnung'!$N$942),0)</f>
        <v>#DIV/0!</v>
      </c>
      <c r="T379" s="16">
        <f>ROUND(IF(C379&lt;16,$L379*'Hintergrund Berechnung'!$O$941,$L379*'Hintergrund Berechnung'!$O$942),0)</f>
        <v>0</v>
      </c>
      <c r="U379" s="16">
        <f>ROUND(IF(C379&lt;16,IF(M379&gt;0,(25-$M379)*'Hintergrund Berechnung'!$J$941,0),IF(M379&gt;0,(25-$M379)*'Hintergrund Berechnung'!$J$942,0)),0)</f>
        <v>0</v>
      </c>
      <c r="V379" s="18" t="e">
        <f t="shared" si="17"/>
        <v>#DIV/0!</v>
      </c>
    </row>
    <row r="380" spans="15:22" x14ac:dyDescent="0.5">
      <c r="O380" s="16">
        <f t="shared" si="15"/>
        <v>0</v>
      </c>
      <c r="P380" s="16" t="e">
        <f>IF($C380&lt;16,MAX($E380:$G380)/($D380^0.70558407859294)*'Hintergrund Berechnung'!$I$941,MAX($E380:$G380)/($D380^0.70558407859294)*'Hintergrund Berechnung'!$I$942)</f>
        <v>#DIV/0!</v>
      </c>
      <c r="Q380" s="16" t="e">
        <f>IF($C380&lt;16,MAX($H380:$J380)/($D380^0.70558407859294)*'Hintergrund Berechnung'!$I$941,MAX($H380:$J380)/($D380^0.70558407859294)*'Hintergrund Berechnung'!$I$942)</f>
        <v>#DIV/0!</v>
      </c>
      <c r="R380" s="16" t="e">
        <f t="shared" si="16"/>
        <v>#DIV/0!</v>
      </c>
      <c r="S380" s="16" t="e">
        <f>ROUND(IF(C380&lt;16,$K380/($D380^0.450818786555515)*'Hintergrund Berechnung'!$N$941,$K380/($D380^0.450818786555515)*'Hintergrund Berechnung'!$N$942),0)</f>
        <v>#DIV/0!</v>
      </c>
      <c r="T380" s="16">
        <f>ROUND(IF(C380&lt;16,$L380*'Hintergrund Berechnung'!$O$941,$L380*'Hintergrund Berechnung'!$O$942),0)</f>
        <v>0</v>
      </c>
      <c r="U380" s="16">
        <f>ROUND(IF(C380&lt;16,IF(M380&gt;0,(25-$M380)*'Hintergrund Berechnung'!$J$941,0),IF(M380&gt;0,(25-$M380)*'Hintergrund Berechnung'!$J$942,0)),0)</f>
        <v>0</v>
      </c>
      <c r="V380" s="18" t="e">
        <f t="shared" si="17"/>
        <v>#DIV/0!</v>
      </c>
    </row>
    <row r="381" spans="15:22" x14ac:dyDescent="0.5">
      <c r="O381" s="16">
        <f t="shared" si="15"/>
        <v>0</v>
      </c>
      <c r="P381" s="16" t="e">
        <f>IF($C381&lt;16,MAX($E381:$G381)/($D381^0.70558407859294)*'Hintergrund Berechnung'!$I$941,MAX($E381:$G381)/($D381^0.70558407859294)*'Hintergrund Berechnung'!$I$942)</f>
        <v>#DIV/0!</v>
      </c>
      <c r="Q381" s="16" t="e">
        <f>IF($C381&lt;16,MAX($H381:$J381)/($D381^0.70558407859294)*'Hintergrund Berechnung'!$I$941,MAX($H381:$J381)/($D381^0.70558407859294)*'Hintergrund Berechnung'!$I$942)</f>
        <v>#DIV/0!</v>
      </c>
      <c r="R381" s="16" t="e">
        <f t="shared" si="16"/>
        <v>#DIV/0!</v>
      </c>
      <c r="S381" s="16" t="e">
        <f>ROUND(IF(C381&lt;16,$K381/($D381^0.450818786555515)*'Hintergrund Berechnung'!$N$941,$K381/($D381^0.450818786555515)*'Hintergrund Berechnung'!$N$942),0)</f>
        <v>#DIV/0!</v>
      </c>
      <c r="T381" s="16">
        <f>ROUND(IF(C381&lt;16,$L381*'Hintergrund Berechnung'!$O$941,$L381*'Hintergrund Berechnung'!$O$942),0)</f>
        <v>0</v>
      </c>
      <c r="U381" s="16">
        <f>ROUND(IF(C381&lt;16,IF(M381&gt;0,(25-$M381)*'Hintergrund Berechnung'!$J$941,0),IF(M381&gt;0,(25-$M381)*'Hintergrund Berechnung'!$J$942,0)),0)</f>
        <v>0</v>
      </c>
      <c r="V381" s="18" t="e">
        <f t="shared" si="17"/>
        <v>#DIV/0!</v>
      </c>
    </row>
    <row r="382" spans="15:22" x14ac:dyDescent="0.5">
      <c r="O382" s="16">
        <f t="shared" si="15"/>
        <v>0</v>
      </c>
      <c r="P382" s="16" t="e">
        <f>IF($C382&lt;16,MAX($E382:$G382)/($D382^0.70558407859294)*'Hintergrund Berechnung'!$I$941,MAX($E382:$G382)/($D382^0.70558407859294)*'Hintergrund Berechnung'!$I$942)</f>
        <v>#DIV/0!</v>
      </c>
      <c r="Q382" s="16" t="e">
        <f>IF($C382&lt;16,MAX($H382:$J382)/($D382^0.70558407859294)*'Hintergrund Berechnung'!$I$941,MAX($H382:$J382)/($D382^0.70558407859294)*'Hintergrund Berechnung'!$I$942)</f>
        <v>#DIV/0!</v>
      </c>
      <c r="R382" s="16" t="e">
        <f t="shared" si="16"/>
        <v>#DIV/0!</v>
      </c>
      <c r="S382" s="16" t="e">
        <f>ROUND(IF(C382&lt;16,$K382/($D382^0.450818786555515)*'Hintergrund Berechnung'!$N$941,$K382/($D382^0.450818786555515)*'Hintergrund Berechnung'!$N$942),0)</f>
        <v>#DIV/0!</v>
      </c>
      <c r="T382" s="16">
        <f>ROUND(IF(C382&lt;16,$L382*'Hintergrund Berechnung'!$O$941,$L382*'Hintergrund Berechnung'!$O$942),0)</f>
        <v>0</v>
      </c>
      <c r="U382" s="16">
        <f>ROUND(IF(C382&lt;16,IF(M382&gt;0,(25-$M382)*'Hintergrund Berechnung'!$J$941,0),IF(M382&gt;0,(25-$M382)*'Hintergrund Berechnung'!$J$942,0)),0)</f>
        <v>0</v>
      </c>
      <c r="V382" s="18" t="e">
        <f t="shared" si="17"/>
        <v>#DIV/0!</v>
      </c>
    </row>
    <row r="383" spans="15:22" x14ac:dyDescent="0.5">
      <c r="O383" s="16">
        <f t="shared" ref="O383:O446" si="18">MAX(E383,F383,G383)+MAX(H383,I383,J383)</f>
        <v>0</v>
      </c>
      <c r="P383" s="16" t="e">
        <f>IF($C383&lt;16,MAX($E383:$G383)/($D383^0.70558407859294)*'Hintergrund Berechnung'!$I$941,MAX($E383:$G383)/($D383^0.70558407859294)*'Hintergrund Berechnung'!$I$942)</f>
        <v>#DIV/0!</v>
      </c>
      <c r="Q383" s="16" t="e">
        <f>IF($C383&lt;16,MAX($H383:$J383)/($D383^0.70558407859294)*'Hintergrund Berechnung'!$I$941,MAX($H383:$J383)/($D383^0.70558407859294)*'Hintergrund Berechnung'!$I$942)</f>
        <v>#DIV/0!</v>
      </c>
      <c r="R383" s="16" t="e">
        <f t="shared" ref="R383:R446" si="19">P383+Q383</f>
        <v>#DIV/0!</v>
      </c>
      <c r="S383" s="16" t="e">
        <f>ROUND(IF(C383&lt;16,$K383/($D383^0.450818786555515)*'Hintergrund Berechnung'!$N$941,$K383/($D383^0.450818786555515)*'Hintergrund Berechnung'!$N$942),0)</f>
        <v>#DIV/0!</v>
      </c>
      <c r="T383" s="16">
        <f>ROUND(IF(C383&lt;16,$L383*'Hintergrund Berechnung'!$O$941,$L383*'Hintergrund Berechnung'!$O$942),0)</f>
        <v>0</v>
      </c>
      <c r="U383" s="16">
        <f>ROUND(IF(C383&lt;16,IF(M383&gt;0,(25-$M383)*'Hintergrund Berechnung'!$J$941,0),IF(M383&gt;0,(25-$M383)*'Hintergrund Berechnung'!$J$942,0)),0)</f>
        <v>0</v>
      </c>
      <c r="V383" s="18" t="e">
        <f t="shared" ref="V383:V446" si="20">ROUND(SUM(R383:U383),0)</f>
        <v>#DIV/0!</v>
      </c>
    </row>
    <row r="384" spans="15:22" x14ac:dyDescent="0.5">
      <c r="O384" s="16">
        <f t="shared" si="18"/>
        <v>0</v>
      </c>
      <c r="P384" s="16" t="e">
        <f>IF($C384&lt;16,MAX($E384:$G384)/($D384^0.70558407859294)*'Hintergrund Berechnung'!$I$941,MAX($E384:$G384)/($D384^0.70558407859294)*'Hintergrund Berechnung'!$I$942)</f>
        <v>#DIV/0!</v>
      </c>
      <c r="Q384" s="16" t="e">
        <f>IF($C384&lt;16,MAX($H384:$J384)/($D384^0.70558407859294)*'Hintergrund Berechnung'!$I$941,MAX($H384:$J384)/($D384^0.70558407859294)*'Hintergrund Berechnung'!$I$942)</f>
        <v>#DIV/0!</v>
      </c>
      <c r="R384" s="16" t="e">
        <f t="shared" si="19"/>
        <v>#DIV/0!</v>
      </c>
      <c r="S384" s="16" t="e">
        <f>ROUND(IF(C384&lt;16,$K384/($D384^0.450818786555515)*'Hintergrund Berechnung'!$N$941,$K384/($D384^0.450818786555515)*'Hintergrund Berechnung'!$N$942),0)</f>
        <v>#DIV/0!</v>
      </c>
      <c r="T384" s="16">
        <f>ROUND(IF(C384&lt;16,$L384*'Hintergrund Berechnung'!$O$941,$L384*'Hintergrund Berechnung'!$O$942),0)</f>
        <v>0</v>
      </c>
      <c r="U384" s="16">
        <f>ROUND(IF(C384&lt;16,IF(M384&gt;0,(25-$M384)*'Hintergrund Berechnung'!$J$941,0),IF(M384&gt;0,(25-$M384)*'Hintergrund Berechnung'!$J$942,0)),0)</f>
        <v>0</v>
      </c>
      <c r="V384" s="18" t="e">
        <f t="shared" si="20"/>
        <v>#DIV/0!</v>
      </c>
    </row>
    <row r="385" spans="15:22" x14ac:dyDescent="0.5">
      <c r="O385" s="16">
        <f t="shared" si="18"/>
        <v>0</v>
      </c>
      <c r="P385" s="16" t="e">
        <f>IF($C385&lt;16,MAX($E385:$G385)/($D385^0.70558407859294)*'Hintergrund Berechnung'!$I$941,MAX($E385:$G385)/($D385^0.70558407859294)*'Hintergrund Berechnung'!$I$942)</f>
        <v>#DIV/0!</v>
      </c>
      <c r="Q385" s="16" t="e">
        <f>IF($C385&lt;16,MAX($H385:$J385)/($D385^0.70558407859294)*'Hintergrund Berechnung'!$I$941,MAX($H385:$J385)/($D385^0.70558407859294)*'Hintergrund Berechnung'!$I$942)</f>
        <v>#DIV/0!</v>
      </c>
      <c r="R385" s="16" t="e">
        <f t="shared" si="19"/>
        <v>#DIV/0!</v>
      </c>
      <c r="S385" s="16" t="e">
        <f>ROUND(IF(C385&lt;16,$K385/($D385^0.450818786555515)*'Hintergrund Berechnung'!$N$941,$K385/($D385^0.450818786555515)*'Hintergrund Berechnung'!$N$942),0)</f>
        <v>#DIV/0!</v>
      </c>
      <c r="T385" s="16">
        <f>ROUND(IF(C385&lt;16,$L385*'Hintergrund Berechnung'!$O$941,$L385*'Hintergrund Berechnung'!$O$942),0)</f>
        <v>0</v>
      </c>
      <c r="U385" s="16">
        <f>ROUND(IF(C385&lt;16,IF(M385&gt;0,(25-$M385)*'Hintergrund Berechnung'!$J$941,0),IF(M385&gt;0,(25-$M385)*'Hintergrund Berechnung'!$J$942,0)),0)</f>
        <v>0</v>
      </c>
      <c r="V385" s="18" t="e">
        <f t="shared" si="20"/>
        <v>#DIV/0!</v>
      </c>
    </row>
    <row r="386" spans="15:22" x14ac:dyDescent="0.5">
      <c r="O386" s="16">
        <f t="shared" si="18"/>
        <v>0</v>
      </c>
      <c r="P386" s="16" t="e">
        <f>IF($C386&lt;16,MAX($E386:$G386)/($D386^0.70558407859294)*'Hintergrund Berechnung'!$I$941,MAX($E386:$G386)/($D386^0.70558407859294)*'Hintergrund Berechnung'!$I$942)</f>
        <v>#DIV/0!</v>
      </c>
      <c r="Q386" s="16" t="e">
        <f>IF($C386&lt;16,MAX($H386:$J386)/($D386^0.70558407859294)*'Hintergrund Berechnung'!$I$941,MAX($H386:$J386)/($D386^0.70558407859294)*'Hintergrund Berechnung'!$I$942)</f>
        <v>#DIV/0!</v>
      </c>
      <c r="R386" s="16" t="e">
        <f t="shared" si="19"/>
        <v>#DIV/0!</v>
      </c>
      <c r="S386" s="16" t="e">
        <f>ROUND(IF(C386&lt;16,$K386/($D386^0.450818786555515)*'Hintergrund Berechnung'!$N$941,$K386/($D386^0.450818786555515)*'Hintergrund Berechnung'!$N$942),0)</f>
        <v>#DIV/0!</v>
      </c>
      <c r="T386" s="16">
        <f>ROUND(IF(C386&lt;16,$L386*'Hintergrund Berechnung'!$O$941,$L386*'Hintergrund Berechnung'!$O$942),0)</f>
        <v>0</v>
      </c>
      <c r="U386" s="16">
        <f>ROUND(IF(C386&lt;16,IF(M386&gt;0,(25-$M386)*'Hintergrund Berechnung'!$J$941,0),IF(M386&gt;0,(25-$M386)*'Hintergrund Berechnung'!$J$942,0)),0)</f>
        <v>0</v>
      </c>
      <c r="V386" s="18" t="e">
        <f t="shared" si="20"/>
        <v>#DIV/0!</v>
      </c>
    </row>
    <row r="387" spans="15:22" x14ac:dyDescent="0.5">
      <c r="O387" s="16">
        <f t="shared" si="18"/>
        <v>0</v>
      </c>
      <c r="P387" s="16" t="e">
        <f>IF($C387&lt;16,MAX($E387:$G387)/($D387^0.70558407859294)*'Hintergrund Berechnung'!$I$941,MAX($E387:$G387)/($D387^0.70558407859294)*'Hintergrund Berechnung'!$I$942)</f>
        <v>#DIV/0!</v>
      </c>
      <c r="Q387" s="16" t="e">
        <f>IF($C387&lt;16,MAX($H387:$J387)/($D387^0.70558407859294)*'Hintergrund Berechnung'!$I$941,MAX($H387:$J387)/($D387^0.70558407859294)*'Hintergrund Berechnung'!$I$942)</f>
        <v>#DIV/0!</v>
      </c>
      <c r="R387" s="16" t="e">
        <f t="shared" si="19"/>
        <v>#DIV/0!</v>
      </c>
      <c r="S387" s="16" t="e">
        <f>ROUND(IF(C387&lt;16,$K387/($D387^0.450818786555515)*'Hintergrund Berechnung'!$N$941,$K387/($D387^0.450818786555515)*'Hintergrund Berechnung'!$N$942),0)</f>
        <v>#DIV/0!</v>
      </c>
      <c r="T387" s="16">
        <f>ROUND(IF(C387&lt;16,$L387*'Hintergrund Berechnung'!$O$941,$L387*'Hintergrund Berechnung'!$O$942),0)</f>
        <v>0</v>
      </c>
      <c r="U387" s="16">
        <f>ROUND(IF(C387&lt;16,IF(M387&gt;0,(25-$M387)*'Hintergrund Berechnung'!$J$941,0),IF(M387&gt;0,(25-$M387)*'Hintergrund Berechnung'!$J$942,0)),0)</f>
        <v>0</v>
      </c>
      <c r="V387" s="18" t="e">
        <f t="shared" si="20"/>
        <v>#DIV/0!</v>
      </c>
    </row>
    <row r="388" spans="15:22" x14ac:dyDescent="0.5">
      <c r="O388" s="16">
        <f t="shared" si="18"/>
        <v>0</v>
      </c>
      <c r="P388" s="16" t="e">
        <f>IF($C388&lt;16,MAX($E388:$G388)/($D388^0.70558407859294)*'Hintergrund Berechnung'!$I$941,MAX($E388:$G388)/($D388^0.70558407859294)*'Hintergrund Berechnung'!$I$942)</f>
        <v>#DIV/0!</v>
      </c>
      <c r="Q388" s="16" t="e">
        <f>IF($C388&lt;16,MAX($H388:$J388)/($D388^0.70558407859294)*'Hintergrund Berechnung'!$I$941,MAX($H388:$J388)/($D388^0.70558407859294)*'Hintergrund Berechnung'!$I$942)</f>
        <v>#DIV/0!</v>
      </c>
      <c r="R388" s="16" t="e">
        <f t="shared" si="19"/>
        <v>#DIV/0!</v>
      </c>
      <c r="S388" s="16" t="e">
        <f>ROUND(IF(C388&lt;16,$K388/($D388^0.450818786555515)*'Hintergrund Berechnung'!$N$941,$K388/($D388^0.450818786555515)*'Hintergrund Berechnung'!$N$942),0)</f>
        <v>#DIV/0!</v>
      </c>
      <c r="T388" s="16">
        <f>ROUND(IF(C388&lt;16,$L388*'Hintergrund Berechnung'!$O$941,$L388*'Hintergrund Berechnung'!$O$942),0)</f>
        <v>0</v>
      </c>
      <c r="U388" s="16">
        <f>ROUND(IF(C388&lt;16,IF(M388&gt;0,(25-$M388)*'Hintergrund Berechnung'!$J$941,0),IF(M388&gt;0,(25-$M388)*'Hintergrund Berechnung'!$J$942,0)),0)</f>
        <v>0</v>
      </c>
      <c r="V388" s="18" t="e">
        <f t="shared" si="20"/>
        <v>#DIV/0!</v>
      </c>
    </row>
    <row r="389" spans="15:22" x14ac:dyDescent="0.5">
      <c r="O389" s="16">
        <f t="shared" si="18"/>
        <v>0</v>
      </c>
      <c r="P389" s="16" t="e">
        <f>IF($C389&lt;16,MAX($E389:$G389)/($D389^0.70558407859294)*'Hintergrund Berechnung'!$I$941,MAX($E389:$G389)/($D389^0.70558407859294)*'Hintergrund Berechnung'!$I$942)</f>
        <v>#DIV/0!</v>
      </c>
      <c r="Q389" s="16" t="e">
        <f>IF($C389&lt;16,MAX($H389:$J389)/($D389^0.70558407859294)*'Hintergrund Berechnung'!$I$941,MAX($H389:$J389)/($D389^0.70558407859294)*'Hintergrund Berechnung'!$I$942)</f>
        <v>#DIV/0!</v>
      </c>
      <c r="R389" s="16" t="e">
        <f t="shared" si="19"/>
        <v>#DIV/0!</v>
      </c>
      <c r="S389" s="16" t="e">
        <f>ROUND(IF(C389&lt;16,$K389/($D389^0.450818786555515)*'Hintergrund Berechnung'!$N$941,$K389/($D389^0.450818786555515)*'Hintergrund Berechnung'!$N$942),0)</f>
        <v>#DIV/0!</v>
      </c>
      <c r="T389" s="16">
        <f>ROUND(IF(C389&lt;16,$L389*'Hintergrund Berechnung'!$O$941,$L389*'Hintergrund Berechnung'!$O$942),0)</f>
        <v>0</v>
      </c>
      <c r="U389" s="16">
        <f>ROUND(IF(C389&lt;16,IF(M389&gt;0,(25-$M389)*'Hintergrund Berechnung'!$J$941,0),IF(M389&gt;0,(25-$M389)*'Hintergrund Berechnung'!$J$942,0)),0)</f>
        <v>0</v>
      </c>
      <c r="V389" s="18" t="e">
        <f t="shared" si="20"/>
        <v>#DIV/0!</v>
      </c>
    </row>
    <row r="390" spans="15:22" x14ac:dyDescent="0.5">
      <c r="O390" s="16">
        <f t="shared" si="18"/>
        <v>0</v>
      </c>
      <c r="P390" s="16" t="e">
        <f>IF($C390&lt;16,MAX($E390:$G390)/($D390^0.70558407859294)*'Hintergrund Berechnung'!$I$941,MAX($E390:$G390)/($D390^0.70558407859294)*'Hintergrund Berechnung'!$I$942)</f>
        <v>#DIV/0!</v>
      </c>
      <c r="Q390" s="16" t="e">
        <f>IF($C390&lt;16,MAX($H390:$J390)/($D390^0.70558407859294)*'Hintergrund Berechnung'!$I$941,MAX($H390:$J390)/($D390^0.70558407859294)*'Hintergrund Berechnung'!$I$942)</f>
        <v>#DIV/0!</v>
      </c>
      <c r="R390" s="16" t="e">
        <f t="shared" si="19"/>
        <v>#DIV/0!</v>
      </c>
      <c r="S390" s="16" t="e">
        <f>ROUND(IF(C390&lt;16,$K390/($D390^0.450818786555515)*'Hintergrund Berechnung'!$N$941,$K390/($D390^0.450818786555515)*'Hintergrund Berechnung'!$N$942),0)</f>
        <v>#DIV/0!</v>
      </c>
      <c r="T390" s="16">
        <f>ROUND(IF(C390&lt;16,$L390*'Hintergrund Berechnung'!$O$941,$L390*'Hintergrund Berechnung'!$O$942),0)</f>
        <v>0</v>
      </c>
      <c r="U390" s="16">
        <f>ROUND(IF(C390&lt;16,IF(M390&gt;0,(25-$M390)*'Hintergrund Berechnung'!$J$941,0),IF(M390&gt;0,(25-$M390)*'Hintergrund Berechnung'!$J$942,0)),0)</f>
        <v>0</v>
      </c>
      <c r="V390" s="18" t="e">
        <f t="shared" si="20"/>
        <v>#DIV/0!</v>
      </c>
    </row>
    <row r="391" spans="15:22" x14ac:dyDescent="0.5">
      <c r="O391" s="16">
        <f t="shared" si="18"/>
        <v>0</v>
      </c>
      <c r="P391" s="16" t="e">
        <f>IF($C391&lt;16,MAX($E391:$G391)/($D391^0.70558407859294)*'Hintergrund Berechnung'!$I$941,MAX($E391:$G391)/($D391^0.70558407859294)*'Hintergrund Berechnung'!$I$942)</f>
        <v>#DIV/0!</v>
      </c>
      <c r="Q391" s="16" t="e">
        <f>IF($C391&lt;16,MAX($H391:$J391)/($D391^0.70558407859294)*'Hintergrund Berechnung'!$I$941,MAX($H391:$J391)/($D391^0.70558407859294)*'Hintergrund Berechnung'!$I$942)</f>
        <v>#DIV/0!</v>
      </c>
      <c r="R391" s="16" t="e">
        <f t="shared" si="19"/>
        <v>#DIV/0!</v>
      </c>
      <c r="S391" s="16" t="e">
        <f>ROUND(IF(C391&lt;16,$K391/($D391^0.450818786555515)*'Hintergrund Berechnung'!$N$941,$K391/($D391^0.450818786555515)*'Hintergrund Berechnung'!$N$942),0)</f>
        <v>#DIV/0!</v>
      </c>
      <c r="T391" s="16">
        <f>ROUND(IF(C391&lt;16,$L391*'Hintergrund Berechnung'!$O$941,$L391*'Hintergrund Berechnung'!$O$942),0)</f>
        <v>0</v>
      </c>
      <c r="U391" s="16">
        <f>ROUND(IF(C391&lt;16,IF(M391&gt;0,(25-$M391)*'Hintergrund Berechnung'!$J$941,0),IF(M391&gt;0,(25-$M391)*'Hintergrund Berechnung'!$J$942,0)),0)</f>
        <v>0</v>
      </c>
      <c r="V391" s="18" t="e">
        <f t="shared" si="20"/>
        <v>#DIV/0!</v>
      </c>
    </row>
    <row r="392" spans="15:22" x14ac:dyDescent="0.5">
      <c r="O392" s="16">
        <f t="shared" si="18"/>
        <v>0</v>
      </c>
      <c r="P392" s="16" t="e">
        <f>IF($C392&lt;16,MAX($E392:$G392)/($D392^0.70558407859294)*'Hintergrund Berechnung'!$I$941,MAX($E392:$G392)/($D392^0.70558407859294)*'Hintergrund Berechnung'!$I$942)</f>
        <v>#DIV/0!</v>
      </c>
      <c r="Q392" s="16" t="e">
        <f>IF($C392&lt;16,MAX($H392:$J392)/($D392^0.70558407859294)*'Hintergrund Berechnung'!$I$941,MAX($H392:$J392)/($D392^0.70558407859294)*'Hintergrund Berechnung'!$I$942)</f>
        <v>#DIV/0!</v>
      </c>
      <c r="R392" s="16" t="e">
        <f t="shared" si="19"/>
        <v>#DIV/0!</v>
      </c>
      <c r="S392" s="16" t="e">
        <f>ROUND(IF(C392&lt;16,$K392/($D392^0.450818786555515)*'Hintergrund Berechnung'!$N$941,$K392/($D392^0.450818786555515)*'Hintergrund Berechnung'!$N$942),0)</f>
        <v>#DIV/0!</v>
      </c>
      <c r="T392" s="16">
        <f>ROUND(IF(C392&lt;16,$L392*'Hintergrund Berechnung'!$O$941,$L392*'Hintergrund Berechnung'!$O$942),0)</f>
        <v>0</v>
      </c>
      <c r="U392" s="16">
        <f>ROUND(IF(C392&lt;16,IF(M392&gt;0,(25-$M392)*'Hintergrund Berechnung'!$J$941,0),IF(M392&gt;0,(25-$M392)*'Hintergrund Berechnung'!$J$942,0)),0)</f>
        <v>0</v>
      </c>
      <c r="V392" s="18" t="e">
        <f t="shared" si="20"/>
        <v>#DIV/0!</v>
      </c>
    </row>
    <row r="393" spans="15:22" x14ac:dyDescent="0.5">
      <c r="O393" s="16">
        <f t="shared" si="18"/>
        <v>0</v>
      </c>
      <c r="P393" s="16" t="e">
        <f>IF($C393&lt;16,MAX($E393:$G393)/($D393^0.70558407859294)*'Hintergrund Berechnung'!$I$941,MAX($E393:$G393)/($D393^0.70558407859294)*'Hintergrund Berechnung'!$I$942)</f>
        <v>#DIV/0!</v>
      </c>
      <c r="Q393" s="16" t="e">
        <f>IF($C393&lt;16,MAX($H393:$J393)/($D393^0.70558407859294)*'Hintergrund Berechnung'!$I$941,MAX($H393:$J393)/($D393^0.70558407859294)*'Hintergrund Berechnung'!$I$942)</f>
        <v>#DIV/0!</v>
      </c>
      <c r="R393" s="16" t="e">
        <f t="shared" si="19"/>
        <v>#DIV/0!</v>
      </c>
      <c r="S393" s="16" t="e">
        <f>ROUND(IF(C393&lt;16,$K393/($D393^0.450818786555515)*'Hintergrund Berechnung'!$N$941,$K393/($D393^0.450818786555515)*'Hintergrund Berechnung'!$N$942),0)</f>
        <v>#DIV/0!</v>
      </c>
      <c r="T393" s="16">
        <f>ROUND(IF(C393&lt;16,$L393*'Hintergrund Berechnung'!$O$941,$L393*'Hintergrund Berechnung'!$O$942),0)</f>
        <v>0</v>
      </c>
      <c r="U393" s="16">
        <f>ROUND(IF(C393&lt;16,IF(M393&gt;0,(25-$M393)*'Hintergrund Berechnung'!$J$941,0),IF(M393&gt;0,(25-$M393)*'Hintergrund Berechnung'!$J$942,0)),0)</f>
        <v>0</v>
      </c>
      <c r="V393" s="18" t="e">
        <f t="shared" si="20"/>
        <v>#DIV/0!</v>
      </c>
    </row>
    <row r="394" spans="15:22" x14ac:dyDescent="0.5">
      <c r="O394" s="16">
        <f t="shared" si="18"/>
        <v>0</v>
      </c>
      <c r="P394" s="16" t="e">
        <f>IF($C394&lt;16,MAX($E394:$G394)/($D394^0.70558407859294)*'Hintergrund Berechnung'!$I$941,MAX($E394:$G394)/($D394^0.70558407859294)*'Hintergrund Berechnung'!$I$942)</f>
        <v>#DIV/0!</v>
      </c>
      <c r="Q394" s="16" t="e">
        <f>IF($C394&lt;16,MAX($H394:$J394)/($D394^0.70558407859294)*'Hintergrund Berechnung'!$I$941,MAX($H394:$J394)/($D394^0.70558407859294)*'Hintergrund Berechnung'!$I$942)</f>
        <v>#DIV/0!</v>
      </c>
      <c r="R394" s="16" t="e">
        <f t="shared" si="19"/>
        <v>#DIV/0!</v>
      </c>
      <c r="S394" s="16" t="e">
        <f>ROUND(IF(C394&lt;16,$K394/($D394^0.450818786555515)*'Hintergrund Berechnung'!$N$941,$K394/($D394^0.450818786555515)*'Hintergrund Berechnung'!$N$942),0)</f>
        <v>#DIV/0!</v>
      </c>
      <c r="T394" s="16">
        <f>ROUND(IF(C394&lt;16,$L394*'Hintergrund Berechnung'!$O$941,$L394*'Hintergrund Berechnung'!$O$942),0)</f>
        <v>0</v>
      </c>
      <c r="U394" s="16">
        <f>ROUND(IF(C394&lt;16,IF(M394&gt;0,(25-$M394)*'Hintergrund Berechnung'!$J$941,0),IF(M394&gt;0,(25-$M394)*'Hintergrund Berechnung'!$J$942,0)),0)</f>
        <v>0</v>
      </c>
      <c r="V394" s="18" t="e">
        <f t="shared" si="20"/>
        <v>#DIV/0!</v>
      </c>
    </row>
    <row r="395" spans="15:22" x14ac:dyDescent="0.5">
      <c r="O395" s="16">
        <f t="shared" si="18"/>
        <v>0</v>
      </c>
      <c r="P395" s="16" t="e">
        <f>IF($C395&lt;16,MAX($E395:$G395)/($D395^0.70558407859294)*'Hintergrund Berechnung'!$I$941,MAX($E395:$G395)/($D395^0.70558407859294)*'Hintergrund Berechnung'!$I$942)</f>
        <v>#DIV/0!</v>
      </c>
      <c r="Q395" s="16" t="e">
        <f>IF($C395&lt;16,MAX($H395:$J395)/($D395^0.70558407859294)*'Hintergrund Berechnung'!$I$941,MAX($H395:$J395)/($D395^0.70558407859294)*'Hintergrund Berechnung'!$I$942)</f>
        <v>#DIV/0!</v>
      </c>
      <c r="R395" s="16" t="e">
        <f t="shared" si="19"/>
        <v>#DIV/0!</v>
      </c>
      <c r="S395" s="16" t="e">
        <f>ROUND(IF(C395&lt;16,$K395/($D395^0.450818786555515)*'Hintergrund Berechnung'!$N$941,$K395/($D395^0.450818786555515)*'Hintergrund Berechnung'!$N$942),0)</f>
        <v>#DIV/0!</v>
      </c>
      <c r="T395" s="16">
        <f>ROUND(IF(C395&lt;16,$L395*'Hintergrund Berechnung'!$O$941,$L395*'Hintergrund Berechnung'!$O$942),0)</f>
        <v>0</v>
      </c>
      <c r="U395" s="16">
        <f>ROUND(IF(C395&lt;16,IF(M395&gt;0,(25-$M395)*'Hintergrund Berechnung'!$J$941,0),IF(M395&gt;0,(25-$M395)*'Hintergrund Berechnung'!$J$942,0)),0)</f>
        <v>0</v>
      </c>
      <c r="V395" s="18" t="e">
        <f t="shared" si="20"/>
        <v>#DIV/0!</v>
      </c>
    </row>
    <row r="396" spans="15:22" x14ac:dyDescent="0.5">
      <c r="O396" s="16">
        <f t="shared" si="18"/>
        <v>0</v>
      </c>
      <c r="P396" s="16" t="e">
        <f>IF($C396&lt;16,MAX($E396:$G396)/($D396^0.70558407859294)*'Hintergrund Berechnung'!$I$941,MAX($E396:$G396)/($D396^0.70558407859294)*'Hintergrund Berechnung'!$I$942)</f>
        <v>#DIV/0!</v>
      </c>
      <c r="Q396" s="16" t="e">
        <f>IF($C396&lt;16,MAX($H396:$J396)/($D396^0.70558407859294)*'Hintergrund Berechnung'!$I$941,MAX($H396:$J396)/($D396^0.70558407859294)*'Hintergrund Berechnung'!$I$942)</f>
        <v>#DIV/0!</v>
      </c>
      <c r="R396" s="16" t="e">
        <f t="shared" si="19"/>
        <v>#DIV/0!</v>
      </c>
      <c r="S396" s="16" t="e">
        <f>ROUND(IF(C396&lt;16,$K396/($D396^0.450818786555515)*'Hintergrund Berechnung'!$N$941,$K396/($D396^0.450818786555515)*'Hintergrund Berechnung'!$N$942),0)</f>
        <v>#DIV/0!</v>
      </c>
      <c r="T396" s="16">
        <f>ROUND(IF(C396&lt;16,$L396*'Hintergrund Berechnung'!$O$941,$L396*'Hintergrund Berechnung'!$O$942),0)</f>
        <v>0</v>
      </c>
      <c r="U396" s="16">
        <f>ROUND(IF(C396&lt;16,IF(M396&gt;0,(25-$M396)*'Hintergrund Berechnung'!$J$941,0),IF(M396&gt;0,(25-$M396)*'Hintergrund Berechnung'!$J$942,0)),0)</f>
        <v>0</v>
      </c>
      <c r="V396" s="18" t="e">
        <f t="shared" si="20"/>
        <v>#DIV/0!</v>
      </c>
    </row>
    <row r="397" spans="15:22" x14ac:dyDescent="0.5">
      <c r="O397" s="16">
        <f t="shared" si="18"/>
        <v>0</v>
      </c>
      <c r="P397" s="16" t="e">
        <f>IF($C397&lt;16,MAX($E397:$G397)/($D397^0.70558407859294)*'Hintergrund Berechnung'!$I$941,MAX($E397:$G397)/($D397^0.70558407859294)*'Hintergrund Berechnung'!$I$942)</f>
        <v>#DIV/0!</v>
      </c>
      <c r="Q397" s="16" t="e">
        <f>IF($C397&lt;16,MAX($H397:$J397)/($D397^0.70558407859294)*'Hintergrund Berechnung'!$I$941,MAX($H397:$J397)/($D397^0.70558407859294)*'Hintergrund Berechnung'!$I$942)</f>
        <v>#DIV/0!</v>
      </c>
      <c r="R397" s="16" t="e">
        <f t="shared" si="19"/>
        <v>#DIV/0!</v>
      </c>
      <c r="S397" s="16" t="e">
        <f>ROUND(IF(C397&lt;16,$K397/($D397^0.450818786555515)*'Hintergrund Berechnung'!$N$941,$K397/($D397^0.450818786555515)*'Hintergrund Berechnung'!$N$942),0)</f>
        <v>#DIV/0!</v>
      </c>
      <c r="T397" s="16">
        <f>ROUND(IF(C397&lt;16,$L397*'Hintergrund Berechnung'!$O$941,$L397*'Hintergrund Berechnung'!$O$942),0)</f>
        <v>0</v>
      </c>
      <c r="U397" s="16">
        <f>ROUND(IF(C397&lt;16,IF(M397&gt;0,(25-$M397)*'Hintergrund Berechnung'!$J$941,0),IF(M397&gt;0,(25-$M397)*'Hintergrund Berechnung'!$J$942,0)),0)</f>
        <v>0</v>
      </c>
      <c r="V397" s="18" t="e">
        <f t="shared" si="20"/>
        <v>#DIV/0!</v>
      </c>
    </row>
    <row r="398" spans="15:22" x14ac:dyDescent="0.5">
      <c r="O398" s="16">
        <f t="shared" si="18"/>
        <v>0</v>
      </c>
      <c r="P398" s="16" t="e">
        <f>IF($C398&lt;16,MAX($E398:$G398)/($D398^0.70558407859294)*'Hintergrund Berechnung'!$I$941,MAX($E398:$G398)/($D398^0.70558407859294)*'Hintergrund Berechnung'!$I$942)</f>
        <v>#DIV/0!</v>
      </c>
      <c r="Q398" s="16" t="e">
        <f>IF($C398&lt;16,MAX($H398:$J398)/($D398^0.70558407859294)*'Hintergrund Berechnung'!$I$941,MAX($H398:$J398)/($D398^0.70558407859294)*'Hintergrund Berechnung'!$I$942)</f>
        <v>#DIV/0!</v>
      </c>
      <c r="R398" s="16" t="e">
        <f t="shared" si="19"/>
        <v>#DIV/0!</v>
      </c>
      <c r="S398" s="16" t="e">
        <f>ROUND(IF(C398&lt;16,$K398/($D398^0.450818786555515)*'Hintergrund Berechnung'!$N$941,$K398/($D398^0.450818786555515)*'Hintergrund Berechnung'!$N$942),0)</f>
        <v>#DIV/0!</v>
      </c>
      <c r="T398" s="16">
        <f>ROUND(IF(C398&lt;16,$L398*'Hintergrund Berechnung'!$O$941,$L398*'Hintergrund Berechnung'!$O$942),0)</f>
        <v>0</v>
      </c>
      <c r="U398" s="16">
        <f>ROUND(IF(C398&lt;16,IF(M398&gt;0,(25-$M398)*'Hintergrund Berechnung'!$J$941,0),IF(M398&gt;0,(25-$M398)*'Hintergrund Berechnung'!$J$942,0)),0)</f>
        <v>0</v>
      </c>
      <c r="V398" s="18" t="e">
        <f t="shared" si="20"/>
        <v>#DIV/0!</v>
      </c>
    </row>
    <row r="399" spans="15:22" x14ac:dyDescent="0.5">
      <c r="O399" s="16">
        <f t="shared" si="18"/>
        <v>0</v>
      </c>
      <c r="P399" s="16" t="e">
        <f>IF($C399&lt;16,MAX($E399:$G399)/($D399^0.70558407859294)*'Hintergrund Berechnung'!$I$941,MAX($E399:$G399)/($D399^0.70558407859294)*'Hintergrund Berechnung'!$I$942)</f>
        <v>#DIV/0!</v>
      </c>
      <c r="Q399" s="16" t="e">
        <f>IF($C399&lt;16,MAX($H399:$J399)/($D399^0.70558407859294)*'Hintergrund Berechnung'!$I$941,MAX($H399:$J399)/($D399^0.70558407859294)*'Hintergrund Berechnung'!$I$942)</f>
        <v>#DIV/0!</v>
      </c>
      <c r="R399" s="16" t="e">
        <f t="shared" si="19"/>
        <v>#DIV/0!</v>
      </c>
      <c r="S399" s="16" t="e">
        <f>ROUND(IF(C399&lt;16,$K399/($D399^0.450818786555515)*'Hintergrund Berechnung'!$N$941,$K399/($D399^0.450818786555515)*'Hintergrund Berechnung'!$N$942),0)</f>
        <v>#DIV/0!</v>
      </c>
      <c r="T399" s="16">
        <f>ROUND(IF(C399&lt;16,$L399*'Hintergrund Berechnung'!$O$941,$L399*'Hintergrund Berechnung'!$O$942),0)</f>
        <v>0</v>
      </c>
      <c r="U399" s="16">
        <f>ROUND(IF(C399&lt;16,IF(M399&gt;0,(25-$M399)*'Hintergrund Berechnung'!$J$941,0),IF(M399&gt;0,(25-$M399)*'Hintergrund Berechnung'!$J$942,0)),0)</f>
        <v>0</v>
      </c>
      <c r="V399" s="18" t="e">
        <f t="shared" si="20"/>
        <v>#DIV/0!</v>
      </c>
    </row>
    <row r="400" spans="15:22" x14ac:dyDescent="0.5">
      <c r="O400" s="16">
        <f t="shared" si="18"/>
        <v>0</v>
      </c>
      <c r="P400" s="16" t="e">
        <f>IF($C400&lt;16,MAX($E400:$G400)/($D400^0.70558407859294)*'Hintergrund Berechnung'!$I$941,MAX($E400:$G400)/($D400^0.70558407859294)*'Hintergrund Berechnung'!$I$942)</f>
        <v>#DIV/0!</v>
      </c>
      <c r="Q400" s="16" t="e">
        <f>IF($C400&lt;16,MAX($H400:$J400)/($D400^0.70558407859294)*'Hintergrund Berechnung'!$I$941,MAX($H400:$J400)/($D400^0.70558407859294)*'Hintergrund Berechnung'!$I$942)</f>
        <v>#DIV/0!</v>
      </c>
      <c r="R400" s="16" t="e">
        <f t="shared" si="19"/>
        <v>#DIV/0!</v>
      </c>
      <c r="S400" s="16" t="e">
        <f>ROUND(IF(C400&lt;16,$K400/($D400^0.450818786555515)*'Hintergrund Berechnung'!$N$941,$K400/($D400^0.450818786555515)*'Hintergrund Berechnung'!$N$942),0)</f>
        <v>#DIV/0!</v>
      </c>
      <c r="T400" s="16">
        <f>ROUND(IF(C400&lt;16,$L400*'Hintergrund Berechnung'!$O$941,$L400*'Hintergrund Berechnung'!$O$942),0)</f>
        <v>0</v>
      </c>
      <c r="U400" s="16">
        <f>ROUND(IF(C400&lt;16,IF(M400&gt;0,(25-$M400)*'Hintergrund Berechnung'!$J$941,0),IF(M400&gt;0,(25-$M400)*'Hintergrund Berechnung'!$J$942,0)),0)</f>
        <v>0</v>
      </c>
      <c r="V400" s="18" t="e">
        <f t="shared" si="20"/>
        <v>#DIV/0!</v>
      </c>
    </row>
    <row r="401" spans="15:22" x14ac:dyDescent="0.5">
      <c r="O401" s="16">
        <f t="shared" si="18"/>
        <v>0</v>
      </c>
      <c r="P401" s="16" t="e">
        <f>IF($C401&lt;16,MAX($E401:$G401)/($D401^0.70558407859294)*'Hintergrund Berechnung'!$I$941,MAX($E401:$G401)/($D401^0.70558407859294)*'Hintergrund Berechnung'!$I$942)</f>
        <v>#DIV/0!</v>
      </c>
      <c r="Q401" s="16" t="e">
        <f>IF($C401&lt;16,MAX($H401:$J401)/($D401^0.70558407859294)*'Hintergrund Berechnung'!$I$941,MAX($H401:$J401)/($D401^0.70558407859294)*'Hintergrund Berechnung'!$I$942)</f>
        <v>#DIV/0!</v>
      </c>
      <c r="R401" s="16" t="e">
        <f t="shared" si="19"/>
        <v>#DIV/0!</v>
      </c>
      <c r="S401" s="16" t="e">
        <f>ROUND(IF(C401&lt;16,$K401/($D401^0.450818786555515)*'Hintergrund Berechnung'!$N$941,$K401/($D401^0.450818786555515)*'Hintergrund Berechnung'!$N$942),0)</f>
        <v>#DIV/0!</v>
      </c>
      <c r="T401" s="16">
        <f>ROUND(IF(C401&lt;16,$L401*'Hintergrund Berechnung'!$O$941,$L401*'Hintergrund Berechnung'!$O$942),0)</f>
        <v>0</v>
      </c>
      <c r="U401" s="16">
        <f>ROUND(IF(C401&lt;16,IF(M401&gt;0,(25-$M401)*'Hintergrund Berechnung'!$J$941,0),IF(M401&gt;0,(25-$M401)*'Hintergrund Berechnung'!$J$942,0)),0)</f>
        <v>0</v>
      </c>
      <c r="V401" s="18" t="e">
        <f t="shared" si="20"/>
        <v>#DIV/0!</v>
      </c>
    </row>
    <row r="402" spans="15:22" x14ac:dyDescent="0.5">
      <c r="O402" s="16">
        <f t="shared" si="18"/>
        <v>0</v>
      </c>
      <c r="P402" s="16" t="e">
        <f>IF($C402&lt;16,MAX($E402:$G402)/($D402^0.70558407859294)*'Hintergrund Berechnung'!$I$941,MAX($E402:$G402)/($D402^0.70558407859294)*'Hintergrund Berechnung'!$I$942)</f>
        <v>#DIV/0!</v>
      </c>
      <c r="Q402" s="16" t="e">
        <f>IF($C402&lt;16,MAX($H402:$J402)/($D402^0.70558407859294)*'Hintergrund Berechnung'!$I$941,MAX($H402:$J402)/($D402^0.70558407859294)*'Hintergrund Berechnung'!$I$942)</f>
        <v>#DIV/0!</v>
      </c>
      <c r="R402" s="16" t="e">
        <f t="shared" si="19"/>
        <v>#DIV/0!</v>
      </c>
      <c r="S402" s="16" t="e">
        <f>ROUND(IF(C402&lt;16,$K402/($D402^0.450818786555515)*'Hintergrund Berechnung'!$N$941,$K402/($D402^0.450818786555515)*'Hintergrund Berechnung'!$N$942),0)</f>
        <v>#DIV/0!</v>
      </c>
      <c r="T402" s="16">
        <f>ROUND(IF(C402&lt;16,$L402*'Hintergrund Berechnung'!$O$941,$L402*'Hintergrund Berechnung'!$O$942),0)</f>
        <v>0</v>
      </c>
      <c r="U402" s="16">
        <f>ROUND(IF(C402&lt;16,IF(M402&gt;0,(25-$M402)*'Hintergrund Berechnung'!$J$941,0),IF(M402&gt;0,(25-$M402)*'Hintergrund Berechnung'!$J$942,0)),0)</f>
        <v>0</v>
      </c>
      <c r="V402" s="18" t="e">
        <f t="shared" si="20"/>
        <v>#DIV/0!</v>
      </c>
    </row>
    <row r="403" spans="15:22" x14ac:dyDescent="0.5">
      <c r="O403" s="16">
        <f t="shared" si="18"/>
        <v>0</v>
      </c>
      <c r="P403" s="16" t="e">
        <f>IF($C403&lt;16,MAX($E403:$G403)/($D403^0.70558407859294)*'Hintergrund Berechnung'!$I$941,MAX($E403:$G403)/($D403^0.70558407859294)*'Hintergrund Berechnung'!$I$942)</f>
        <v>#DIV/0!</v>
      </c>
      <c r="Q403" s="16" t="e">
        <f>IF($C403&lt;16,MAX($H403:$J403)/($D403^0.70558407859294)*'Hintergrund Berechnung'!$I$941,MAX($H403:$J403)/($D403^0.70558407859294)*'Hintergrund Berechnung'!$I$942)</f>
        <v>#DIV/0!</v>
      </c>
      <c r="R403" s="16" t="e">
        <f t="shared" si="19"/>
        <v>#DIV/0!</v>
      </c>
      <c r="S403" s="16" t="e">
        <f>ROUND(IF(C403&lt;16,$K403/($D403^0.450818786555515)*'Hintergrund Berechnung'!$N$941,$K403/($D403^0.450818786555515)*'Hintergrund Berechnung'!$N$942),0)</f>
        <v>#DIV/0!</v>
      </c>
      <c r="T403" s="16">
        <f>ROUND(IF(C403&lt;16,$L403*'Hintergrund Berechnung'!$O$941,$L403*'Hintergrund Berechnung'!$O$942),0)</f>
        <v>0</v>
      </c>
      <c r="U403" s="16">
        <f>ROUND(IF(C403&lt;16,IF(M403&gt;0,(25-$M403)*'Hintergrund Berechnung'!$J$941,0),IF(M403&gt;0,(25-$M403)*'Hintergrund Berechnung'!$J$942,0)),0)</f>
        <v>0</v>
      </c>
      <c r="V403" s="18" t="e">
        <f t="shared" si="20"/>
        <v>#DIV/0!</v>
      </c>
    </row>
    <row r="404" spans="15:22" x14ac:dyDescent="0.5">
      <c r="O404" s="16">
        <f t="shared" si="18"/>
        <v>0</v>
      </c>
      <c r="P404" s="16" t="e">
        <f>IF($C404&lt;16,MAX($E404:$G404)/($D404^0.70558407859294)*'Hintergrund Berechnung'!$I$941,MAX($E404:$G404)/($D404^0.70558407859294)*'Hintergrund Berechnung'!$I$942)</f>
        <v>#DIV/0!</v>
      </c>
      <c r="Q404" s="16" t="e">
        <f>IF($C404&lt;16,MAX($H404:$J404)/($D404^0.70558407859294)*'Hintergrund Berechnung'!$I$941,MAX($H404:$J404)/($D404^0.70558407859294)*'Hintergrund Berechnung'!$I$942)</f>
        <v>#DIV/0!</v>
      </c>
      <c r="R404" s="16" t="e">
        <f t="shared" si="19"/>
        <v>#DIV/0!</v>
      </c>
      <c r="S404" s="16" t="e">
        <f>ROUND(IF(C404&lt;16,$K404/($D404^0.450818786555515)*'Hintergrund Berechnung'!$N$941,$K404/($D404^0.450818786555515)*'Hintergrund Berechnung'!$N$942),0)</f>
        <v>#DIV/0!</v>
      </c>
      <c r="T404" s="16">
        <f>ROUND(IF(C404&lt;16,$L404*'Hintergrund Berechnung'!$O$941,$L404*'Hintergrund Berechnung'!$O$942),0)</f>
        <v>0</v>
      </c>
      <c r="U404" s="16">
        <f>ROUND(IF(C404&lt;16,IF(M404&gt;0,(25-$M404)*'Hintergrund Berechnung'!$J$941,0),IF(M404&gt;0,(25-$M404)*'Hintergrund Berechnung'!$J$942,0)),0)</f>
        <v>0</v>
      </c>
      <c r="V404" s="18" t="e">
        <f t="shared" si="20"/>
        <v>#DIV/0!</v>
      </c>
    </row>
    <row r="405" spans="15:22" x14ac:dyDescent="0.5">
      <c r="O405" s="16">
        <f t="shared" si="18"/>
        <v>0</v>
      </c>
      <c r="P405" s="16" t="e">
        <f>IF($C405&lt;16,MAX($E405:$G405)/($D405^0.70558407859294)*'Hintergrund Berechnung'!$I$941,MAX($E405:$G405)/($D405^0.70558407859294)*'Hintergrund Berechnung'!$I$942)</f>
        <v>#DIV/0!</v>
      </c>
      <c r="Q405" s="16" t="e">
        <f>IF($C405&lt;16,MAX($H405:$J405)/($D405^0.70558407859294)*'Hintergrund Berechnung'!$I$941,MAX($H405:$J405)/($D405^0.70558407859294)*'Hintergrund Berechnung'!$I$942)</f>
        <v>#DIV/0!</v>
      </c>
      <c r="R405" s="16" t="e">
        <f t="shared" si="19"/>
        <v>#DIV/0!</v>
      </c>
      <c r="S405" s="16" t="e">
        <f>ROUND(IF(C405&lt;16,$K405/($D405^0.450818786555515)*'Hintergrund Berechnung'!$N$941,$K405/($D405^0.450818786555515)*'Hintergrund Berechnung'!$N$942),0)</f>
        <v>#DIV/0!</v>
      </c>
      <c r="T405" s="16">
        <f>ROUND(IF(C405&lt;16,$L405*'Hintergrund Berechnung'!$O$941,$L405*'Hintergrund Berechnung'!$O$942),0)</f>
        <v>0</v>
      </c>
      <c r="U405" s="16">
        <f>ROUND(IF(C405&lt;16,IF(M405&gt;0,(25-$M405)*'Hintergrund Berechnung'!$J$941,0),IF(M405&gt;0,(25-$M405)*'Hintergrund Berechnung'!$J$942,0)),0)</f>
        <v>0</v>
      </c>
      <c r="V405" s="18" t="e">
        <f t="shared" si="20"/>
        <v>#DIV/0!</v>
      </c>
    </row>
    <row r="406" spans="15:22" x14ac:dyDescent="0.5">
      <c r="O406" s="16">
        <f t="shared" si="18"/>
        <v>0</v>
      </c>
      <c r="P406" s="16" t="e">
        <f>IF($C406&lt;16,MAX($E406:$G406)/($D406^0.70558407859294)*'Hintergrund Berechnung'!$I$941,MAX($E406:$G406)/($D406^0.70558407859294)*'Hintergrund Berechnung'!$I$942)</f>
        <v>#DIV/0!</v>
      </c>
      <c r="Q406" s="16" t="e">
        <f>IF($C406&lt;16,MAX($H406:$J406)/($D406^0.70558407859294)*'Hintergrund Berechnung'!$I$941,MAX($H406:$J406)/($D406^0.70558407859294)*'Hintergrund Berechnung'!$I$942)</f>
        <v>#DIV/0!</v>
      </c>
      <c r="R406" s="16" t="e">
        <f t="shared" si="19"/>
        <v>#DIV/0!</v>
      </c>
      <c r="S406" s="16" t="e">
        <f>ROUND(IF(C406&lt;16,$K406/($D406^0.450818786555515)*'Hintergrund Berechnung'!$N$941,$K406/($D406^0.450818786555515)*'Hintergrund Berechnung'!$N$942),0)</f>
        <v>#DIV/0!</v>
      </c>
      <c r="T406" s="16">
        <f>ROUND(IF(C406&lt;16,$L406*'Hintergrund Berechnung'!$O$941,$L406*'Hintergrund Berechnung'!$O$942),0)</f>
        <v>0</v>
      </c>
      <c r="U406" s="16">
        <f>ROUND(IF(C406&lt;16,IF(M406&gt;0,(25-$M406)*'Hintergrund Berechnung'!$J$941,0),IF(M406&gt;0,(25-$M406)*'Hintergrund Berechnung'!$J$942,0)),0)</f>
        <v>0</v>
      </c>
      <c r="V406" s="18" t="e">
        <f t="shared" si="20"/>
        <v>#DIV/0!</v>
      </c>
    </row>
    <row r="407" spans="15:22" x14ac:dyDescent="0.5">
      <c r="O407" s="16">
        <f t="shared" si="18"/>
        <v>0</v>
      </c>
      <c r="P407" s="16" t="e">
        <f>IF($C407&lt;16,MAX($E407:$G407)/($D407^0.70558407859294)*'Hintergrund Berechnung'!$I$941,MAX($E407:$G407)/($D407^0.70558407859294)*'Hintergrund Berechnung'!$I$942)</f>
        <v>#DIV/0!</v>
      </c>
      <c r="Q407" s="16" t="e">
        <f>IF($C407&lt;16,MAX($H407:$J407)/($D407^0.70558407859294)*'Hintergrund Berechnung'!$I$941,MAX($H407:$J407)/($D407^0.70558407859294)*'Hintergrund Berechnung'!$I$942)</f>
        <v>#DIV/0!</v>
      </c>
      <c r="R407" s="16" t="e">
        <f t="shared" si="19"/>
        <v>#DIV/0!</v>
      </c>
      <c r="S407" s="16" t="e">
        <f>ROUND(IF(C407&lt;16,$K407/($D407^0.450818786555515)*'Hintergrund Berechnung'!$N$941,$K407/($D407^0.450818786555515)*'Hintergrund Berechnung'!$N$942),0)</f>
        <v>#DIV/0!</v>
      </c>
      <c r="T407" s="16">
        <f>ROUND(IF(C407&lt;16,$L407*'Hintergrund Berechnung'!$O$941,$L407*'Hintergrund Berechnung'!$O$942),0)</f>
        <v>0</v>
      </c>
      <c r="U407" s="16">
        <f>ROUND(IF(C407&lt;16,IF(M407&gt;0,(25-$M407)*'Hintergrund Berechnung'!$J$941,0),IF(M407&gt;0,(25-$M407)*'Hintergrund Berechnung'!$J$942,0)),0)</f>
        <v>0</v>
      </c>
      <c r="V407" s="18" t="e">
        <f t="shared" si="20"/>
        <v>#DIV/0!</v>
      </c>
    </row>
    <row r="408" spans="15:22" x14ac:dyDescent="0.5">
      <c r="O408" s="16">
        <f t="shared" si="18"/>
        <v>0</v>
      </c>
      <c r="P408" s="16" t="e">
        <f>IF($C408&lt;16,MAX($E408:$G408)/($D408^0.70558407859294)*'Hintergrund Berechnung'!$I$941,MAX($E408:$G408)/($D408^0.70558407859294)*'Hintergrund Berechnung'!$I$942)</f>
        <v>#DIV/0!</v>
      </c>
      <c r="Q408" s="16" t="e">
        <f>IF($C408&lt;16,MAX($H408:$J408)/($D408^0.70558407859294)*'Hintergrund Berechnung'!$I$941,MAX($H408:$J408)/($D408^0.70558407859294)*'Hintergrund Berechnung'!$I$942)</f>
        <v>#DIV/0!</v>
      </c>
      <c r="R408" s="16" t="e">
        <f t="shared" si="19"/>
        <v>#DIV/0!</v>
      </c>
      <c r="S408" s="16" t="e">
        <f>ROUND(IF(C408&lt;16,$K408/($D408^0.450818786555515)*'Hintergrund Berechnung'!$N$941,$K408/($D408^0.450818786555515)*'Hintergrund Berechnung'!$N$942),0)</f>
        <v>#DIV/0!</v>
      </c>
      <c r="T408" s="16">
        <f>ROUND(IF(C408&lt;16,$L408*'Hintergrund Berechnung'!$O$941,$L408*'Hintergrund Berechnung'!$O$942),0)</f>
        <v>0</v>
      </c>
      <c r="U408" s="16">
        <f>ROUND(IF(C408&lt;16,IF(M408&gt;0,(25-$M408)*'Hintergrund Berechnung'!$J$941,0),IF(M408&gt;0,(25-$M408)*'Hintergrund Berechnung'!$J$942,0)),0)</f>
        <v>0</v>
      </c>
      <c r="V408" s="18" t="e">
        <f t="shared" si="20"/>
        <v>#DIV/0!</v>
      </c>
    </row>
    <row r="409" spans="15:22" x14ac:dyDescent="0.5">
      <c r="O409" s="16">
        <f t="shared" si="18"/>
        <v>0</v>
      </c>
      <c r="P409" s="16" t="e">
        <f>IF($C409&lt;16,MAX($E409:$G409)/($D409^0.70558407859294)*'Hintergrund Berechnung'!$I$941,MAX($E409:$G409)/($D409^0.70558407859294)*'Hintergrund Berechnung'!$I$942)</f>
        <v>#DIV/0!</v>
      </c>
      <c r="Q409" s="16" t="e">
        <f>IF($C409&lt;16,MAX($H409:$J409)/($D409^0.70558407859294)*'Hintergrund Berechnung'!$I$941,MAX($H409:$J409)/($D409^0.70558407859294)*'Hintergrund Berechnung'!$I$942)</f>
        <v>#DIV/0!</v>
      </c>
      <c r="R409" s="16" t="e">
        <f t="shared" si="19"/>
        <v>#DIV/0!</v>
      </c>
      <c r="S409" s="16" t="e">
        <f>ROUND(IF(C409&lt;16,$K409/($D409^0.450818786555515)*'Hintergrund Berechnung'!$N$941,$K409/($D409^0.450818786555515)*'Hintergrund Berechnung'!$N$942),0)</f>
        <v>#DIV/0!</v>
      </c>
      <c r="T409" s="16">
        <f>ROUND(IF(C409&lt;16,$L409*'Hintergrund Berechnung'!$O$941,$L409*'Hintergrund Berechnung'!$O$942),0)</f>
        <v>0</v>
      </c>
      <c r="U409" s="16">
        <f>ROUND(IF(C409&lt;16,IF(M409&gt;0,(25-$M409)*'Hintergrund Berechnung'!$J$941,0),IF(M409&gt;0,(25-$M409)*'Hintergrund Berechnung'!$J$942,0)),0)</f>
        <v>0</v>
      </c>
      <c r="V409" s="18" t="e">
        <f t="shared" si="20"/>
        <v>#DIV/0!</v>
      </c>
    </row>
    <row r="410" spans="15:22" x14ac:dyDescent="0.5">
      <c r="O410" s="16">
        <f t="shared" si="18"/>
        <v>0</v>
      </c>
      <c r="P410" s="16" t="e">
        <f>IF($C410&lt;16,MAX($E410:$G410)/($D410^0.70558407859294)*'Hintergrund Berechnung'!$I$941,MAX($E410:$G410)/($D410^0.70558407859294)*'Hintergrund Berechnung'!$I$942)</f>
        <v>#DIV/0!</v>
      </c>
      <c r="Q410" s="16" t="e">
        <f>IF($C410&lt;16,MAX($H410:$J410)/($D410^0.70558407859294)*'Hintergrund Berechnung'!$I$941,MAX($H410:$J410)/($D410^0.70558407859294)*'Hintergrund Berechnung'!$I$942)</f>
        <v>#DIV/0!</v>
      </c>
      <c r="R410" s="16" t="e">
        <f t="shared" si="19"/>
        <v>#DIV/0!</v>
      </c>
      <c r="S410" s="16" t="e">
        <f>ROUND(IF(C410&lt;16,$K410/($D410^0.450818786555515)*'Hintergrund Berechnung'!$N$941,$K410/($D410^0.450818786555515)*'Hintergrund Berechnung'!$N$942),0)</f>
        <v>#DIV/0!</v>
      </c>
      <c r="T410" s="16">
        <f>ROUND(IF(C410&lt;16,$L410*'Hintergrund Berechnung'!$O$941,$L410*'Hintergrund Berechnung'!$O$942),0)</f>
        <v>0</v>
      </c>
      <c r="U410" s="16">
        <f>ROUND(IF(C410&lt;16,IF(M410&gt;0,(25-$M410)*'Hintergrund Berechnung'!$J$941,0),IF(M410&gt;0,(25-$M410)*'Hintergrund Berechnung'!$J$942,0)),0)</f>
        <v>0</v>
      </c>
      <c r="V410" s="18" t="e">
        <f t="shared" si="20"/>
        <v>#DIV/0!</v>
      </c>
    </row>
    <row r="411" spans="15:22" x14ac:dyDescent="0.5">
      <c r="O411" s="16">
        <f t="shared" si="18"/>
        <v>0</v>
      </c>
      <c r="P411" s="16" t="e">
        <f>IF($C411&lt;16,MAX($E411:$G411)/($D411^0.70558407859294)*'Hintergrund Berechnung'!$I$941,MAX($E411:$G411)/($D411^0.70558407859294)*'Hintergrund Berechnung'!$I$942)</f>
        <v>#DIV/0!</v>
      </c>
      <c r="Q411" s="16" t="e">
        <f>IF($C411&lt;16,MAX($H411:$J411)/($D411^0.70558407859294)*'Hintergrund Berechnung'!$I$941,MAX($H411:$J411)/($D411^0.70558407859294)*'Hintergrund Berechnung'!$I$942)</f>
        <v>#DIV/0!</v>
      </c>
      <c r="R411" s="16" t="e">
        <f t="shared" si="19"/>
        <v>#DIV/0!</v>
      </c>
      <c r="S411" s="16" t="e">
        <f>ROUND(IF(C411&lt;16,$K411/($D411^0.450818786555515)*'Hintergrund Berechnung'!$N$941,$K411/($D411^0.450818786555515)*'Hintergrund Berechnung'!$N$942),0)</f>
        <v>#DIV/0!</v>
      </c>
      <c r="T411" s="16">
        <f>ROUND(IF(C411&lt;16,$L411*'Hintergrund Berechnung'!$O$941,$L411*'Hintergrund Berechnung'!$O$942),0)</f>
        <v>0</v>
      </c>
      <c r="U411" s="16">
        <f>ROUND(IF(C411&lt;16,IF(M411&gt;0,(25-$M411)*'Hintergrund Berechnung'!$J$941,0),IF(M411&gt;0,(25-$M411)*'Hintergrund Berechnung'!$J$942,0)),0)</f>
        <v>0</v>
      </c>
      <c r="V411" s="18" t="e">
        <f t="shared" si="20"/>
        <v>#DIV/0!</v>
      </c>
    </row>
    <row r="412" spans="15:22" x14ac:dyDescent="0.5">
      <c r="O412" s="16">
        <f t="shared" si="18"/>
        <v>0</v>
      </c>
      <c r="P412" s="16" t="e">
        <f>IF($C412&lt;16,MAX($E412:$G412)/($D412^0.70558407859294)*'Hintergrund Berechnung'!$I$941,MAX($E412:$G412)/($D412^0.70558407859294)*'Hintergrund Berechnung'!$I$942)</f>
        <v>#DIV/0!</v>
      </c>
      <c r="Q412" s="16" t="e">
        <f>IF($C412&lt;16,MAX($H412:$J412)/($D412^0.70558407859294)*'Hintergrund Berechnung'!$I$941,MAX($H412:$J412)/($D412^0.70558407859294)*'Hintergrund Berechnung'!$I$942)</f>
        <v>#DIV/0!</v>
      </c>
      <c r="R412" s="16" t="e">
        <f t="shared" si="19"/>
        <v>#DIV/0!</v>
      </c>
      <c r="S412" s="16" t="e">
        <f>ROUND(IF(C412&lt;16,$K412/($D412^0.450818786555515)*'Hintergrund Berechnung'!$N$941,$K412/($D412^0.450818786555515)*'Hintergrund Berechnung'!$N$942),0)</f>
        <v>#DIV/0!</v>
      </c>
      <c r="T412" s="16">
        <f>ROUND(IF(C412&lt;16,$L412*'Hintergrund Berechnung'!$O$941,$L412*'Hintergrund Berechnung'!$O$942),0)</f>
        <v>0</v>
      </c>
      <c r="U412" s="16">
        <f>ROUND(IF(C412&lt;16,IF(M412&gt;0,(25-$M412)*'Hintergrund Berechnung'!$J$941,0),IF(M412&gt;0,(25-$M412)*'Hintergrund Berechnung'!$J$942,0)),0)</f>
        <v>0</v>
      </c>
      <c r="V412" s="18" t="e">
        <f t="shared" si="20"/>
        <v>#DIV/0!</v>
      </c>
    </row>
    <row r="413" spans="15:22" x14ac:dyDescent="0.5">
      <c r="O413" s="16">
        <f t="shared" si="18"/>
        <v>0</v>
      </c>
      <c r="P413" s="16" t="e">
        <f>IF($C413&lt;16,MAX($E413:$G413)/($D413^0.70558407859294)*'Hintergrund Berechnung'!$I$941,MAX($E413:$G413)/($D413^0.70558407859294)*'Hintergrund Berechnung'!$I$942)</f>
        <v>#DIV/0!</v>
      </c>
      <c r="Q413" s="16" t="e">
        <f>IF($C413&lt;16,MAX($H413:$J413)/($D413^0.70558407859294)*'Hintergrund Berechnung'!$I$941,MAX($H413:$J413)/($D413^0.70558407859294)*'Hintergrund Berechnung'!$I$942)</f>
        <v>#DIV/0!</v>
      </c>
      <c r="R413" s="16" t="e">
        <f t="shared" si="19"/>
        <v>#DIV/0!</v>
      </c>
      <c r="S413" s="16" t="e">
        <f>ROUND(IF(C413&lt;16,$K413/($D413^0.450818786555515)*'Hintergrund Berechnung'!$N$941,$K413/($D413^0.450818786555515)*'Hintergrund Berechnung'!$N$942),0)</f>
        <v>#DIV/0!</v>
      </c>
      <c r="T413" s="16">
        <f>ROUND(IF(C413&lt;16,$L413*'Hintergrund Berechnung'!$O$941,$L413*'Hintergrund Berechnung'!$O$942),0)</f>
        <v>0</v>
      </c>
      <c r="U413" s="16">
        <f>ROUND(IF(C413&lt;16,IF(M413&gt;0,(25-$M413)*'Hintergrund Berechnung'!$J$941,0),IF(M413&gt;0,(25-$M413)*'Hintergrund Berechnung'!$J$942,0)),0)</f>
        <v>0</v>
      </c>
      <c r="V413" s="18" t="e">
        <f t="shared" si="20"/>
        <v>#DIV/0!</v>
      </c>
    </row>
    <row r="414" spans="15:22" x14ac:dyDescent="0.5">
      <c r="O414" s="16">
        <f t="shared" si="18"/>
        <v>0</v>
      </c>
      <c r="P414" s="16" t="e">
        <f>IF($C414&lt;16,MAX($E414:$G414)/($D414^0.70558407859294)*'Hintergrund Berechnung'!$I$941,MAX($E414:$G414)/($D414^0.70558407859294)*'Hintergrund Berechnung'!$I$942)</f>
        <v>#DIV/0!</v>
      </c>
      <c r="Q414" s="16" t="e">
        <f>IF($C414&lt;16,MAX($H414:$J414)/($D414^0.70558407859294)*'Hintergrund Berechnung'!$I$941,MAX($H414:$J414)/($D414^0.70558407859294)*'Hintergrund Berechnung'!$I$942)</f>
        <v>#DIV/0!</v>
      </c>
      <c r="R414" s="16" t="e">
        <f t="shared" si="19"/>
        <v>#DIV/0!</v>
      </c>
      <c r="S414" s="16" t="e">
        <f>ROUND(IF(C414&lt;16,$K414/($D414^0.450818786555515)*'Hintergrund Berechnung'!$N$941,$K414/($D414^0.450818786555515)*'Hintergrund Berechnung'!$N$942),0)</f>
        <v>#DIV/0!</v>
      </c>
      <c r="T414" s="16">
        <f>ROUND(IF(C414&lt;16,$L414*'Hintergrund Berechnung'!$O$941,$L414*'Hintergrund Berechnung'!$O$942),0)</f>
        <v>0</v>
      </c>
      <c r="U414" s="16">
        <f>ROUND(IF(C414&lt;16,IF(M414&gt;0,(25-$M414)*'Hintergrund Berechnung'!$J$941,0),IF(M414&gt;0,(25-$M414)*'Hintergrund Berechnung'!$J$942,0)),0)</f>
        <v>0</v>
      </c>
      <c r="V414" s="18" t="e">
        <f t="shared" si="20"/>
        <v>#DIV/0!</v>
      </c>
    </row>
    <row r="415" spans="15:22" x14ac:dyDescent="0.5">
      <c r="O415" s="16">
        <f t="shared" si="18"/>
        <v>0</v>
      </c>
      <c r="P415" s="16" t="e">
        <f>IF($C415&lt;16,MAX($E415:$G415)/($D415^0.70558407859294)*'Hintergrund Berechnung'!$I$941,MAX($E415:$G415)/($D415^0.70558407859294)*'Hintergrund Berechnung'!$I$942)</f>
        <v>#DIV/0!</v>
      </c>
      <c r="Q415" s="16" t="e">
        <f>IF($C415&lt;16,MAX($H415:$J415)/($D415^0.70558407859294)*'Hintergrund Berechnung'!$I$941,MAX($H415:$J415)/($D415^0.70558407859294)*'Hintergrund Berechnung'!$I$942)</f>
        <v>#DIV/0!</v>
      </c>
      <c r="R415" s="16" t="e">
        <f t="shared" si="19"/>
        <v>#DIV/0!</v>
      </c>
      <c r="S415" s="16" t="e">
        <f>ROUND(IF(C415&lt;16,$K415/($D415^0.450818786555515)*'Hintergrund Berechnung'!$N$941,$K415/($D415^0.450818786555515)*'Hintergrund Berechnung'!$N$942),0)</f>
        <v>#DIV/0!</v>
      </c>
      <c r="T415" s="16">
        <f>ROUND(IF(C415&lt;16,$L415*'Hintergrund Berechnung'!$O$941,$L415*'Hintergrund Berechnung'!$O$942),0)</f>
        <v>0</v>
      </c>
      <c r="U415" s="16">
        <f>ROUND(IF(C415&lt;16,IF(M415&gt;0,(25-$M415)*'Hintergrund Berechnung'!$J$941,0),IF(M415&gt;0,(25-$M415)*'Hintergrund Berechnung'!$J$942,0)),0)</f>
        <v>0</v>
      </c>
      <c r="V415" s="18" t="e">
        <f t="shared" si="20"/>
        <v>#DIV/0!</v>
      </c>
    </row>
    <row r="416" spans="15:22" x14ac:dyDescent="0.5">
      <c r="O416" s="16">
        <f t="shared" si="18"/>
        <v>0</v>
      </c>
      <c r="P416" s="16" t="e">
        <f>IF($C416&lt;16,MAX($E416:$G416)/($D416^0.70558407859294)*'Hintergrund Berechnung'!$I$941,MAX($E416:$G416)/($D416^0.70558407859294)*'Hintergrund Berechnung'!$I$942)</f>
        <v>#DIV/0!</v>
      </c>
      <c r="Q416" s="16" t="e">
        <f>IF($C416&lt;16,MAX($H416:$J416)/($D416^0.70558407859294)*'Hintergrund Berechnung'!$I$941,MAX($H416:$J416)/($D416^0.70558407859294)*'Hintergrund Berechnung'!$I$942)</f>
        <v>#DIV/0!</v>
      </c>
      <c r="R416" s="16" t="e">
        <f t="shared" si="19"/>
        <v>#DIV/0!</v>
      </c>
      <c r="S416" s="16" t="e">
        <f>ROUND(IF(C416&lt;16,$K416/($D416^0.450818786555515)*'Hintergrund Berechnung'!$N$941,$K416/($D416^0.450818786555515)*'Hintergrund Berechnung'!$N$942),0)</f>
        <v>#DIV/0!</v>
      </c>
      <c r="T416" s="16">
        <f>ROUND(IF(C416&lt;16,$L416*'Hintergrund Berechnung'!$O$941,$L416*'Hintergrund Berechnung'!$O$942),0)</f>
        <v>0</v>
      </c>
      <c r="U416" s="16">
        <f>ROUND(IF(C416&lt;16,IF(M416&gt;0,(25-$M416)*'Hintergrund Berechnung'!$J$941,0),IF(M416&gt;0,(25-$M416)*'Hintergrund Berechnung'!$J$942,0)),0)</f>
        <v>0</v>
      </c>
      <c r="V416" s="18" t="e">
        <f t="shared" si="20"/>
        <v>#DIV/0!</v>
      </c>
    </row>
    <row r="417" spans="15:22" x14ac:dyDescent="0.5">
      <c r="O417" s="16">
        <f t="shared" si="18"/>
        <v>0</v>
      </c>
      <c r="P417" s="16" t="e">
        <f>IF($C417&lt;16,MAX($E417:$G417)/($D417^0.70558407859294)*'Hintergrund Berechnung'!$I$941,MAX($E417:$G417)/($D417^0.70558407859294)*'Hintergrund Berechnung'!$I$942)</f>
        <v>#DIV/0!</v>
      </c>
      <c r="Q417" s="16" t="e">
        <f>IF($C417&lt;16,MAX($H417:$J417)/($D417^0.70558407859294)*'Hintergrund Berechnung'!$I$941,MAX($H417:$J417)/($D417^0.70558407859294)*'Hintergrund Berechnung'!$I$942)</f>
        <v>#DIV/0!</v>
      </c>
      <c r="R417" s="16" t="e">
        <f t="shared" si="19"/>
        <v>#DIV/0!</v>
      </c>
      <c r="S417" s="16" t="e">
        <f>ROUND(IF(C417&lt;16,$K417/($D417^0.450818786555515)*'Hintergrund Berechnung'!$N$941,$K417/($D417^0.450818786555515)*'Hintergrund Berechnung'!$N$942),0)</f>
        <v>#DIV/0!</v>
      </c>
      <c r="T417" s="16">
        <f>ROUND(IF(C417&lt;16,$L417*'Hintergrund Berechnung'!$O$941,$L417*'Hintergrund Berechnung'!$O$942),0)</f>
        <v>0</v>
      </c>
      <c r="U417" s="16">
        <f>ROUND(IF(C417&lt;16,IF(M417&gt;0,(25-$M417)*'Hintergrund Berechnung'!$J$941,0),IF(M417&gt;0,(25-$M417)*'Hintergrund Berechnung'!$J$942,0)),0)</f>
        <v>0</v>
      </c>
      <c r="V417" s="18" t="e">
        <f t="shared" si="20"/>
        <v>#DIV/0!</v>
      </c>
    </row>
    <row r="418" spans="15:22" x14ac:dyDescent="0.5">
      <c r="O418" s="16">
        <f t="shared" si="18"/>
        <v>0</v>
      </c>
      <c r="P418" s="16" t="e">
        <f>IF($C418&lt;16,MAX($E418:$G418)/($D418^0.70558407859294)*'Hintergrund Berechnung'!$I$941,MAX($E418:$G418)/($D418^0.70558407859294)*'Hintergrund Berechnung'!$I$942)</f>
        <v>#DIV/0!</v>
      </c>
      <c r="Q418" s="16" t="e">
        <f>IF($C418&lt;16,MAX($H418:$J418)/($D418^0.70558407859294)*'Hintergrund Berechnung'!$I$941,MAX($H418:$J418)/($D418^0.70558407859294)*'Hintergrund Berechnung'!$I$942)</f>
        <v>#DIV/0!</v>
      </c>
      <c r="R418" s="16" t="e">
        <f t="shared" si="19"/>
        <v>#DIV/0!</v>
      </c>
      <c r="S418" s="16" t="e">
        <f>ROUND(IF(C418&lt;16,$K418/($D418^0.450818786555515)*'Hintergrund Berechnung'!$N$941,$K418/($D418^0.450818786555515)*'Hintergrund Berechnung'!$N$942),0)</f>
        <v>#DIV/0!</v>
      </c>
      <c r="T418" s="16">
        <f>ROUND(IF(C418&lt;16,$L418*'Hintergrund Berechnung'!$O$941,$L418*'Hintergrund Berechnung'!$O$942),0)</f>
        <v>0</v>
      </c>
      <c r="U418" s="16">
        <f>ROUND(IF(C418&lt;16,IF(M418&gt;0,(25-$M418)*'Hintergrund Berechnung'!$J$941,0),IF(M418&gt;0,(25-$M418)*'Hintergrund Berechnung'!$J$942,0)),0)</f>
        <v>0</v>
      </c>
      <c r="V418" s="18" t="e">
        <f t="shared" si="20"/>
        <v>#DIV/0!</v>
      </c>
    </row>
    <row r="419" spans="15:22" x14ac:dyDescent="0.5">
      <c r="O419" s="16">
        <f t="shared" si="18"/>
        <v>0</v>
      </c>
      <c r="P419" s="16" t="e">
        <f>IF($C419&lt;16,MAX($E419:$G419)/($D419^0.70558407859294)*'Hintergrund Berechnung'!$I$941,MAX($E419:$G419)/($D419^0.70558407859294)*'Hintergrund Berechnung'!$I$942)</f>
        <v>#DIV/0!</v>
      </c>
      <c r="Q419" s="16" t="e">
        <f>IF($C419&lt;16,MAX($H419:$J419)/($D419^0.70558407859294)*'Hintergrund Berechnung'!$I$941,MAX($H419:$J419)/($D419^0.70558407859294)*'Hintergrund Berechnung'!$I$942)</f>
        <v>#DIV/0!</v>
      </c>
      <c r="R419" s="16" t="e">
        <f t="shared" si="19"/>
        <v>#DIV/0!</v>
      </c>
      <c r="S419" s="16" t="e">
        <f>ROUND(IF(C419&lt;16,$K419/($D419^0.450818786555515)*'Hintergrund Berechnung'!$N$941,$K419/($D419^0.450818786555515)*'Hintergrund Berechnung'!$N$942),0)</f>
        <v>#DIV/0!</v>
      </c>
      <c r="T419" s="16">
        <f>ROUND(IF(C419&lt;16,$L419*'Hintergrund Berechnung'!$O$941,$L419*'Hintergrund Berechnung'!$O$942),0)</f>
        <v>0</v>
      </c>
      <c r="U419" s="16">
        <f>ROUND(IF(C419&lt;16,IF(M419&gt;0,(25-$M419)*'Hintergrund Berechnung'!$J$941,0),IF(M419&gt;0,(25-$M419)*'Hintergrund Berechnung'!$J$942,0)),0)</f>
        <v>0</v>
      </c>
      <c r="V419" s="18" t="e">
        <f t="shared" si="20"/>
        <v>#DIV/0!</v>
      </c>
    </row>
    <row r="420" spans="15:22" x14ac:dyDescent="0.5">
      <c r="O420" s="16">
        <f t="shared" si="18"/>
        <v>0</v>
      </c>
      <c r="P420" s="16" t="e">
        <f>IF($C420&lt;16,MAX($E420:$G420)/($D420^0.70558407859294)*'Hintergrund Berechnung'!$I$941,MAX($E420:$G420)/($D420^0.70558407859294)*'Hintergrund Berechnung'!$I$942)</f>
        <v>#DIV/0!</v>
      </c>
      <c r="Q420" s="16" t="e">
        <f>IF($C420&lt;16,MAX($H420:$J420)/($D420^0.70558407859294)*'Hintergrund Berechnung'!$I$941,MAX($H420:$J420)/($D420^0.70558407859294)*'Hintergrund Berechnung'!$I$942)</f>
        <v>#DIV/0!</v>
      </c>
      <c r="R420" s="16" t="e">
        <f t="shared" si="19"/>
        <v>#DIV/0!</v>
      </c>
      <c r="S420" s="16" t="e">
        <f>ROUND(IF(C420&lt;16,$K420/($D420^0.450818786555515)*'Hintergrund Berechnung'!$N$941,$K420/($D420^0.450818786555515)*'Hintergrund Berechnung'!$N$942),0)</f>
        <v>#DIV/0!</v>
      </c>
      <c r="T420" s="16">
        <f>ROUND(IF(C420&lt;16,$L420*'Hintergrund Berechnung'!$O$941,$L420*'Hintergrund Berechnung'!$O$942),0)</f>
        <v>0</v>
      </c>
      <c r="U420" s="16">
        <f>ROUND(IF(C420&lt;16,IF(M420&gt;0,(25-$M420)*'Hintergrund Berechnung'!$J$941,0),IF(M420&gt;0,(25-$M420)*'Hintergrund Berechnung'!$J$942,0)),0)</f>
        <v>0</v>
      </c>
      <c r="V420" s="18" t="e">
        <f t="shared" si="20"/>
        <v>#DIV/0!</v>
      </c>
    </row>
    <row r="421" spans="15:22" x14ac:dyDescent="0.5">
      <c r="O421" s="16">
        <f t="shared" si="18"/>
        <v>0</v>
      </c>
      <c r="P421" s="16" t="e">
        <f>IF($C421&lt;16,MAX($E421:$G421)/($D421^0.70558407859294)*'Hintergrund Berechnung'!$I$941,MAX($E421:$G421)/($D421^0.70558407859294)*'Hintergrund Berechnung'!$I$942)</f>
        <v>#DIV/0!</v>
      </c>
      <c r="Q421" s="16" t="e">
        <f>IF($C421&lt;16,MAX($H421:$J421)/($D421^0.70558407859294)*'Hintergrund Berechnung'!$I$941,MAX($H421:$J421)/($D421^0.70558407859294)*'Hintergrund Berechnung'!$I$942)</f>
        <v>#DIV/0!</v>
      </c>
      <c r="R421" s="16" t="e">
        <f t="shared" si="19"/>
        <v>#DIV/0!</v>
      </c>
      <c r="S421" s="16" t="e">
        <f>ROUND(IF(C421&lt;16,$K421/($D421^0.450818786555515)*'Hintergrund Berechnung'!$N$941,$K421/($D421^0.450818786555515)*'Hintergrund Berechnung'!$N$942),0)</f>
        <v>#DIV/0!</v>
      </c>
      <c r="T421" s="16">
        <f>ROUND(IF(C421&lt;16,$L421*'Hintergrund Berechnung'!$O$941,$L421*'Hintergrund Berechnung'!$O$942),0)</f>
        <v>0</v>
      </c>
      <c r="U421" s="16">
        <f>ROUND(IF(C421&lt;16,IF(M421&gt;0,(25-$M421)*'Hintergrund Berechnung'!$J$941,0),IF(M421&gt;0,(25-$M421)*'Hintergrund Berechnung'!$J$942,0)),0)</f>
        <v>0</v>
      </c>
      <c r="V421" s="18" t="e">
        <f t="shared" si="20"/>
        <v>#DIV/0!</v>
      </c>
    </row>
    <row r="422" spans="15:22" x14ac:dyDescent="0.5">
      <c r="O422" s="16">
        <f t="shared" si="18"/>
        <v>0</v>
      </c>
      <c r="P422" s="16" t="e">
        <f>IF($C422&lt;16,MAX($E422:$G422)/($D422^0.70558407859294)*'Hintergrund Berechnung'!$I$941,MAX($E422:$G422)/($D422^0.70558407859294)*'Hintergrund Berechnung'!$I$942)</f>
        <v>#DIV/0!</v>
      </c>
      <c r="Q422" s="16" t="e">
        <f>IF($C422&lt;16,MAX($H422:$J422)/($D422^0.70558407859294)*'Hintergrund Berechnung'!$I$941,MAX($H422:$J422)/($D422^0.70558407859294)*'Hintergrund Berechnung'!$I$942)</f>
        <v>#DIV/0!</v>
      </c>
      <c r="R422" s="16" t="e">
        <f t="shared" si="19"/>
        <v>#DIV/0!</v>
      </c>
      <c r="S422" s="16" t="e">
        <f>ROUND(IF(C422&lt;16,$K422/($D422^0.450818786555515)*'Hintergrund Berechnung'!$N$941,$K422/($D422^0.450818786555515)*'Hintergrund Berechnung'!$N$942),0)</f>
        <v>#DIV/0!</v>
      </c>
      <c r="T422" s="16">
        <f>ROUND(IF(C422&lt;16,$L422*'Hintergrund Berechnung'!$O$941,$L422*'Hintergrund Berechnung'!$O$942),0)</f>
        <v>0</v>
      </c>
      <c r="U422" s="16">
        <f>ROUND(IF(C422&lt;16,IF(M422&gt;0,(25-$M422)*'Hintergrund Berechnung'!$J$941,0),IF(M422&gt;0,(25-$M422)*'Hintergrund Berechnung'!$J$942,0)),0)</f>
        <v>0</v>
      </c>
      <c r="V422" s="18" t="e">
        <f t="shared" si="20"/>
        <v>#DIV/0!</v>
      </c>
    </row>
    <row r="423" spans="15:22" x14ac:dyDescent="0.5">
      <c r="O423" s="16">
        <f t="shared" si="18"/>
        <v>0</v>
      </c>
      <c r="P423" s="16" t="e">
        <f>IF($C423&lt;16,MAX($E423:$G423)/($D423^0.70558407859294)*'Hintergrund Berechnung'!$I$941,MAX($E423:$G423)/($D423^0.70558407859294)*'Hintergrund Berechnung'!$I$942)</f>
        <v>#DIV/0!</v>
      </c>
      <c r="Q423" s="16" t="e">
        <f>IF($C423&lt;16,MAX($H423:$J423)/($D423^0.70558407859294)*'Hintergrund Berechnung'!$I$941,MAX($H423:$J423)/($D423^0.70558407859294)*'Hintergrund Berechnung'!$I$942)</f>
        <v>#DIV/0!</v>
      </c>
      <c r="R423" s="16" t="e">
        <f t="shared" si="19"/>
        <v>#DIV/0!</v>
      </c>
      <c r="S423" s="16" t="e">
        <f>ROUND(IF(C423&lt;16,$K423/($D423^0.450818786555515)*'Hintergrund Berechnung'!$N$941,$K423/($D423^0.450818786555515)*'Hintergrund Berechnung'!$N$942),0)</f>
        <v>#DIV/0!</v>
      </c>
      <c r="T423" s="16">
        <f>ROUND(IF(C423&lt;16,$L423*'Hintergrund Berechnung'!$O$941,$L423*'Hintergrund Berechnung'!$O$942),0)</f>
        <v>0</v>
      </c>
      <c r="U423" s="16">
        <f>ROUND(IF(C423&lt;16,IF(M423&gt;0,(25-$M423)*'Hintergrund Berechnung'!$J$941,0),IF(M423&gt;0,(25-$M423)*'Hintergrund Berechnung'!$J$942,0)),0)</f>
        <v>0</v>
      </c>
      <c r="V423" s="18" t="e">
        <f t="shared" si="20"/>
        <v>#DIV/0!</v>
      </c>
    </row>
    <row r="424" spans="15:22" x14ac:dyDescent="0.5">
      <c r="O424" s="16">
        <f t="shared" si="18"/>
        <v>0</v>
      </c>
      <c r="P424" s="16" t="e">
        <f>IF($C424&lt;16,MAX($E424:$G424)/($D424^0.70558407859294)*'Hintergrund Berechnung'!$I$941,MAX($E424:$G424)/($D424^0.70558407859294)*'Hintergrund Berechnung'!$I$942)</f>
        <v>#DIV/0!</v>
      </c>
      <c r="Q424" s="16" t="e">
        <f>IF($C424&lt;16,MAX($H424:$J424)/($D424^0.70558407859294)*'Hintergrund Berechnung'!$I$941,MAX($H424:$J424)/($D424^0.70558407859294)*'Hintergrund Berechnung'!$I$942)</f>
        <v>#DIV/0!</v>
      </c>
      <c r="R424" s="16" t="e">
        <f t="shared" si="19"/>
        <v>#DIV/0!</v>
      </c>
      <c r="S424" s="16" t="e">
        <f>ROUND(IF(C424&lt;16,$K424/($D424^0.450818786555515)*'Hintergrund Berechnung'!$N$941,$K424/($D424^0.450818786555515)*'Hintergrund Berechnung'!$N$942),0)</f>
        <v>#DIV/0!</v>
      </c>
      <c r="T424" s="16">
        <f>ROUND(IF(C424&lt;16,$L424*'Hintergrund Berechnung'!$O$941,$L424*'Hintergrund Berechnung'!$O$942),0)</f>
        <v>0</v>
      </c>
      <c r="U424" s="16">
        <f>ROUND(IF(C424&lt;16,IF(M424&gt;0,(25-$M424)*'Hintergrund Berechnung'!$J$941,0),IF(M424&gt;0,(25-$M424)*'Hintergrund Berechnung'!$J$942,0)),0)</f>
        <v>0</v>
      </c>
      <c r="V424" s="18" t="e">
        <f t="shared" si="20"/>
        <v>#DIV/0!</v>
      </c>
    </row>
    <row r="425" spans="15:22" x14ac:dyDescent="0.5">
      <c r="O425" s="16">
        <f t="shared" si="18"/>
        <v>0</v>
      </c>
      <c r="P425" s="16" t="e">
        <f>IF($C425&lt;16,MAX($E425:$G425)/($D425^0.70558407859294)*'Hintergrund Berechnung'!$I$941,MAX($E425:$G425)/($D425^0.70558407859294)*'Hintergrund Berechnung'!$I$942)</f>
        <v>#DIV/0!</v>
      </c>
      <c r="Q425" s="16" t="e">
        <f>IF($C425&lt;16,MAX($H425:$J425)/($D425^0.70558407859294)*'Hintergrund Berechnung'!$I$941,MAX($H425:$J425)/($D425^0.70558407859294)*'Hintergrund Berechnung'!$I$942)</f>
        <v>#DIV/0!</v>
      </c>
      <c r="R425" s="16" t="e">
        <f t="shared" si="19"/>
        <v>#DIV/0!</v>
      </c>
      <c r="S425" s="16" t="e">
        <f>ROUND(IF(C425&lt;16,$K425/($D425^0.450818786555515)*'Hintergrund Berechnung'!$N$941,$K425/($D425^0.450818786555515)*'Hintergrund Berechnung'!$N$942),0)</f>
        <v>#DIV/0!</v>
      </c>
      <c r="T425" s="16">
        <f>ROUND(IF(C425&lt;16,$L425*'Hintergrund Berechnung'!$O$941,$L425*'Hintergrund Berechnung'!$O$942),0)</f>
        <v>0</v>
      </c>
      <c r="U425" s="16">
        <f>ROUND(IF(C425&lt;16,IF(M425&gt;0,(25-$M425)*'Hintergrund Berechnung'!$J$941,0),IF(M425&gt;0,(25-$M425)*'Hintergrund Berechnung'!$J$942,0)),0)</f>
        <v>0</v>
      </c>
      <c r="V425" s="18" t="e">
        <f t="shared" si="20"/>
        <v>#DIV/0!</v>
      </c>
    </row>
    <row r="426" spans="15:22" x14ac:dyDescent="0.5">
      <c r="O426" s="16">
        <f t="shared" si="18"/>
        <v>0</v>
      </c>
      <c r="P426" s="16" t="e">
        <f>IF($C426&lt;16,MAX($E426:$G426)/($D426^0.70558407859294)*'Hintergrund Berechnung'!$I$941,MAX($E426:$G426)/($D426^0.70558407859294)*'Hintergrund Berechnung'!$I$942)</f>
        <v>#DIV/0!</v>
      </c>
      <c r="Q426" s="16" t="e">
        <f>IF($C426&lt;16,MAX($H426:$J426)/($D426^0.70558407859294)*'Hintergrund Berechnung'!$I$941,MAX($H426:$J426)/($D426^0.70558407859294)*'Hintergrund Berechnung'!$I$942)</f>
        <v>#DIV/0!</v>
      </c>
      <c r="R426" s="16" t="e">
        <f t="shared" si="19"/>
        <v>#DIV/0!</v>
      </c>
      <c r="S426" s="16" t="e">
        <f>ROUND(IF(C426&lt;16,$K426/($D426^0.450818786555515)*'Hintergrund Berechnung'!$N$941,$K426/($D426^0.450818786555515)*'Hintergrund Berechnung'!$N$942),0)</f>
        <v>#DIV/0!</v>
      </c>
      <c r="T426" s="16">
        <f>ROUND(IF(C426&lt;16,$L426*'Hintergrund Berechnung'!$O$941,$L426*'Hintergrund Berechnung'!$O$942),0)</f>
        <v>0</v>
      </c>
      <c r="U426" s="16">
        <f>ROUND(IF(C426&lt;16,IF(M426&gt;0,(25-$M426)*'Hintergrund Berechnung'!$J$941,0),IF(M426&gt;0,(25-$M426)*'Hintergrund Berechnung'!$J$942,0)),0)</f>
        <v>0</v>
      </c>
      <c r="V426" s="18" t="e">
        <f t="shared" si="20"/>
        <v>#DIV/0!</v>
      </c>
    </row>
    <row r="427" spans="15:22" x14ac:dyDescent="0.5">
      <c r="O427" s="16">
        <f t="shared" si="18"/>
        <v>0</v>
      </c>
      <c r="P427" s="16" t="e">
        <f>IF($C427&lt;16,MAX($E427:$G427)/($D427^0.70558407859294)*'Hintergrund Berechnung'!$I$941,MAX($E427:$G427)/($D427^0.70558407859294)*'Hintergrund Berechnung'!$I$942)</f>
        <v>#DIV/0!</v>
      </c>
      <c r="Q427" s="16" t="e">
        <f>IF($C427&lt;16,MAX($H427:$J427)/($D427^0.70558407859294)*'Hintergrund Berechnung'!$I$941,MAX($H427:$J427)/($D427^0.70558407859294)*'Hintergrund Berechnung'!$I$942)</f>
        <v>#DIV/0!</v>
      </c>
      <c r="R427" s="16" t="e">
        <f t="shared" si="19"/>
        <v>#DIV/0!</v>
      </c>
      <c r="S427" s="16" t="e">
        <f>ROUND(IF(C427&lt;16,$K427/($D427^0.450818786555515)*'Hintergrund Berechnung'!$N$941,$K427/($D427^0.450818786555515)*'Hintergrund Berechnung'!$N$942),0)</f>
        <v>#DIV/0!</v>
      </c>
      <c r="T427" s="16">
        <f>ROUND(IF(C427&lt;16,$L427*'Hintergrund Berechnung'!$O$941,$L427*'Hintergrund Berechnung'!$O$942),0)</f>
        <v>0</v>
      </c>
      <c r="U427" s="16">
        <f>ROUND(IF(C427&lt;16,IF(M427&gt;0,(25-$M427)*'Hintergrund Berechnung'!$J$941,0),IF(M427&gt;0,(25-$M427)*'Hintergrund Berechnung'!$J$942,0)),0)</f>
        <v>0</v>
      </c>
      <c r="V427" s="18" t="e">
        <f t="shared" si="20"/>
        <v>#DIV/0!</v>
      </c>
    </row>
    <row r="428" spans="15:22" x14ac:dyDescent="0.5">
      <c r="O428" s="16">
        <f t="shared" si="18"/>
        <v>0</v>
      </c>
      <c r="P428" s="16" t="e">
        <f>IF($C428&lt;16,MAX($E428:$G428)/($D428^0.70558407859294)*'Hintergrund Berechnung'!$I$941,MAX($E428:$G428)/($D428^0.70558407859294)*'Hintergrund Berechnung'!$I$942)</f>
        <v>#DIV/0!</v>
      </c>
      <c r="Q428" s="16" t="e">
        <f>IF($C428&lt;16,MAX($H428:$J428)/($D428^0.70558407859294)*'Hintergrund Berechnung'!$I$941,MAX($H428:$J428)/($D428^0.70558407859294)*'Hintergrund Berechnung'!$I$942)</f>
        <v>#DIV/0!</v>
      </c>
      <c r="R428" s="16" t="e">
        <f t="shared" si="19"/>
        <v>#DIV/0!</v>
      </c>
      <c r="S428" s="16" t="e">
        <f>ROUND(IF(C428&lt;16,$K428/($D428^0.450818786555515)*'Hintergrund Berechnung'!$N$941,$K428/($D428^0.450818786555515)*'Hintergrund Berechnung'!$N$942),0)</f>
        <v>#DIV/0!</v>
      </c>
      <c r="T428" s="16">
        <f>ROUND(IF(C428&lt;16,$L428*'Hintergrund Berechnung'!$O$941,$L428*'Hintergrund Berechnung'!$O$942),0)</f>
        <v>0</v>
      </c>
      <c r="U428" s="16">
        <f>ROUND(IF(C428&lt;16,IF(M428&gt;0,(25-$M428)*'Hintergrund Berechnung'!$J$941,0),IF(M428&gt;0,(25-$M428)*'Hintergrund Berechnung'!$J$942,0)),0)</f>
        <v>0</v>
      </c>
      <c r="V428" s="18" t="e">
        <f t="shared" si="20"/>
        <v>#DIV/0!</v>
      </c>
    </row>
    <row r="429" spans="15:22" x14ac:dyDescent="0.5">
      <c r="O429" s="16">
        <f t="shared" si="18"/>
        <v>0</v>
      </c>
      <c r="P429" s="16" t="e">
        <f>IF($C429&lt;16,MAX($E429:$G429)/($D429^0.70558407859294)*'Hintergrund Berechnung'!$I$941,MAX($E429:$G429)/($D429^0.70558407859294)*'Hintergrund Berechnung'!$I$942)</f>
        <v>#DIV/0!</v>
      </c>
      <c r="Q429" s="16" t="e">
        <f>IF($C429&lt;16,MAX($H429:$J429)/($D429^0.70558407859294)*'Hintergrund Berechnung'!$I$941,MAX($H429:$J429)/($D429^0.70558407859294)*'Hintergrund Berechnung'!$I$942)</f>
        <v>#DIV/0!</v>
      </c>
      <c r="R429" s="16" t="e">
        <f t="shared" si="19"/>
        <v>#DIV/0!</v>
      </c>
      <c r="S429" s="16" t="e">
        <f>ROUND(IF(C429&lt;16,$K429/($D429^0.450818786555515)*'Hintergrund Berechnung'!$N$941,$K429/($D429^0.450818786555515)*'Hintergrund Berechnung'!$N$942),0)</f>
        <v>#DIV/0!</v>
      </c>
      <c r="T429" s="16">
        <f>ROUND(IF(C429&lt;16,$L429*'Hintergrund Berechnung'!$O$941,$L429*'Hintergrund Berechnung'!$O$942),0)</f>
        <v>0</v>
      </c>
      <c r="U429" s="16">
        <f>ROUND(IF(C429&lt;16,IF(M429&gt;0,(25-$M429)*'Hintergrund Berechnung'!$J$941,0),IF(M429&gt;0,(25-$M429)*'Hintergrund Berechnung'!$J$942,0)),0)</f>
        <v>0</v>
      </c>
      <c r="V429" s="18" t="e">
        <f t="shared" si="20"/>
        <v>#DIV/0!</v>
      </c>
    </row>
    <row r="430" spans="15:22" x14ac:dyDescent="0.5">
      <c r="O430" s="16">
        <f t="shared" si="18"/>
        <v>0</v>
      </c>
      <c r="P430" s="16" t="e">
        <f>IF($C430&lt;16,MAX($E430:$G430)/($D430^0.70558407859294)*'Hintergrund Berechnung'!$I$941,MAX($E430:$G430)/($D430^0.70558407859294)*'Hintergrund Berechnung'!$I$942)</f>
        <v>#DIV/0!</v>
      </c>
      <c r="Q430" s="16" t="e">
        <f>IF($C430&lt;16,MAX($H430:$J430)/($D430^0.70558407859294)*'Hintergrund Berechnung'!$I$941,MAX($H430:$J430)/($D430^0.70558407859294)*'Hintergrund Berechnung'!$I$942)</f>
        <v>#DIV/0!</v>
      </c>
      <c r="R430" s="16" t="e">
        <f t="shared" si="19"/>
        <v>#DIV/0!</v>
      </c>
      <c r="S430" s="16" t="e">
        <f>ROUND(IF(C430&lt;16,$K430/($D430^0.450818786555515)*'Hintergrund Berechnung'!$N$941,$K430/($D430^0.450818786555515)*'Hintergrund Berechnung'!$N$942),0)</f>
        <v>#DIV/0!</v>
      </c>
      <c r="T430" s="16">
        <f>ROUND(IF(C430&lt;16,$L430*'Hintergrund Berechnung'!$O$941,$L430*'Hintergrund Berechnung'!$O$942),0)</f>
        <v>0</v>
      </c>
      <c r="U430" s="16">
        <f>ROUND(IF(C430&lt;16,IF(M430&gt;0,(25-$M430)*'Hintergrund Berechnung'!$J$941,0),IF(M430&gt;0,(25-$M430)*'Hintergrund Berechnung'!$J$942,0)),0)</f>
        <v>0</v>
      </c>
      <c r="V430" s="18" t="e">
        <f t="shared" si="20"/>
        <v>#DIV/0!</v>
      </c>
    </row>
    <row r="431" spans="15:22" x14ac:dyDescent="0.5">
      <c r="O431" s="16">
        <f t="shared" si="18"/>
        <v>0</v>
      </c>
      <c r="P431" s="16" t="e">
        <f>IF($C431&lt;16,MAX($E431:$G431)/($D431^0.70558407859294)*'Hintergrund Berechnung'!$I$941,MAX($E431:$G431)/($D431^0.70558407859294)*'Hintergrund Berechnung'!$I$942)</f>
        <v>#DIV/0!</v>
      </c>
      <c r="Q431" s="16" t="e">
        <f>IF($C431&lt;16,MAX($H431:$J431)/($D431^0.70558407859294)*'Hintergrund Berechnung'!$I$941,MAX($H431:$J431)/($D431^0.70558407859294)*'Hintergrund Berechnung'!$I$942)</f>
        <v>#DIV/0!</v>
      </c>
      <c r="R431" s="16" t="e">
        <f t="shared" si="19"/>
        <v>#DIV/0!</v>
      </c>
      <c r="S431" s="16" t="e">
        <f>ROUND(IF(C431&lt;16,$K431/($D431^0.450818786555515)*'Hintergrund Berechnung'!$N$941,$K431/($D431^0.450818786555515)*'Hintergrund Berechnung'!$N$942),0)</f>
        <v>#DIV/0!</v>
      </c>
      <c r="T431" s="16">
        <f>ROUND(IF(C431&lt;16,$L431*'Hintergrund Berechnung'!$O$941,$L431*'Hintergrund Berechnung'!$O$942),0)</f>
        <v>0</v>
      </c>
      <c r="U431" s="16">
        <f>ROUND(IF(C431&lt;16,IF(M431&gt;0,(25-$M431)*'Hintergrund Berechnung'!$J$941,0),IF(M431&gt;0,(25-$M431)*'Hintergrund Berechnung'!$J$942,0)),0)</f>
        <v>0</v>
      </c>
      <c r="V431" s="18" t="e">
        <f t="shared" si="20"/>
        <v>#DIV/0!</v>
      </c>
    </row>
    <row r="432" spans="15:22" x14ac:dyDescent="0.5">
      <c r="O432" s="16">
        <f t="shared" si="18"/>
        <v>0</v>
      </c>
      <c r="P432" s="16" t="e">
        <f>IF($C432&lt;16,MAX($E432:$G432)/($D432^0.70558407859294)*'Hintergrund Berechnung'!$I$941,MAX($E432:$G432)/($D432^0.70558407859294)*'Hintergrund Berechnung'!$I$942)</f>
        <v>#DIV/0!</v>
      </c>
      <c r="Q432" s="16" t="e">
        <f>IF($C432&lt;16,MAX($H432:$J432)/($D432^0.70558407859294)*'Hintergrund Berechnung'!$I$941,MAX($H432:$J432)/($D432^0.70558407859294)*'Hintergrund Berechnung'!$I$942)</f>
        <v>#DIV/0!</v>
      </c>
      <c r="R432" s="16" t="e">
        <f t="shared" si="19"/>
        <v>#DIV/0!</v>
      </c>
      <c r="S432" s="16" t="e">
        <f>ROUND(IF(C432&lt;16,$K432/($D432^0.450818786555515)*'Hintergrund Berechnung'!$N$941,$K432/($D432^0.450818786555515)*'Hintergrund Berechnung'!$N$942),0)</f>
        <v>#DIV/0!</v>
      </c>
      <c r="T432" s="16">
        <f>ROUND(IF(C432&lt;16,$L432*'Hintergrund Berechnung'!$O$941,$L432*'Hintergrund Berechnung'!$O$942),0)</f>
        <v>0</v>
      </c>
      <c r="U432" s="16">
        <f>ROUND(IF(C432&lt;16,IF(M432&gt;0,(25-$M432)*'Hintergrund Berechnung'!$J$941,0),IF(M432&gt;0,(25-$M432)*'Hintergrund Berechnung'!$J$942,0)),0)</f>
        <v>0</v>
      </c>
      <c r="V432" s="18" t="e">
        <f t="shared" si="20"/>
        <v>#DIV/0!</v>
      </c>
    </row>
    <row r="433" spans="15:22" x14ac:dyDescent="0.5">
      <c r="O433" s="16">
        <f t="shared" si="18"/>
        <v>0</v>
      </c>
      <c r="P433" s="16" t="e">
        <f>IF($C433&lt;16,MAX($E433:$G433)/($D433^0.70558407859294)*'Hintergrund Berechnung'!$I$941,MAX($E433:$G433)/($D433^0.70558407859294)*'Hintergrund Berechnung'!$I$942)</f>
        <v>#DIV/0!</v>
      </c>
      <c r="Q433" s="16" t="e">
        <f>IF($C433&lt;16,MAX($H433:$J433)/($D433^0.70558407859294)*'Hintergrund Berechnung'!$I$941,MAX($H433:$J433)/($D433^0.70558407859294)*'Hintergrund Berechnung'!$I$942)</f>
        <v>#DIV/0!</v>
      </c>
      <c r="R433" s="16" t="e">
        <f t="shared" si="19"/>
        <v>#DIV/0!</v>
      </c>
      <c r="S433" s="16" t="e">
        <f>ROUND(IF(C433&lt;16,$K433/($D433^0.450818786555515)*'Hintergrund Berechnung'!$N$941,$K433/($D433^0.450818786555515)*'Hintergrund Berechnung'!$N$942),0)</f>
        <v>#DIV/0!</v>
      </c>
      <c r="T433" s="16">
        <f>ROUND(IF(C433&lt;16,$L433*'Hintergrund Berechnung'!$O$941,$L433*'Hintergrund Berechnung'!$O$942),0)</f>
        <v>0</v>
      </c>
      <c r="U433" s="16">
        <f>ROUND(IF(C433&lt;16,IF(M433&gt;0,(25-$M433)*'Hintergrund Berechnung'!$J$941,0),IF(M433&gt;0,(25-$M433)*'Hintergrund Berechnung'!$J$942,0)),0)</f>
        <v>0</v>
      </c>
      <c r="V433" s="18" t="e">
        <f t="shared" si="20"/>
        <v>#DIV/0!</v>
      </c>
    </row>
    <row r="434" spans="15:22" x14ac:dyDescent="0.5">
      <c r="O434" s="16">
        <f t="shared" si="18"/>
        <v>0</v>
      </c>
      <c r="P434" s="16" t="e">
        <f>IF($C434&lt;16,MAX($E434:$G434)/($D434^0.70558407859294)*'Hintergrund Berechnung'!$I$941,MAX($E434:$G434)/($D434^0.70558407859294)*'Hintergrund Berechnung'!$I$942)</f>
        <v>#DIV/0!</v>
      </c>
      <c r="Q434" s="16" t="e">
        <f>IF($C434&lt;16,MAX($H434:$J434)/($D434^0.70558407859294)*'Hintergrund Berechnung'!$I$941,MAX($H434:$J434)/($D434^0.70558407859294)*'Hintergrund Berechnung'!$I$942)</f>
        <v>#DIV/0!</v>
      </c>
      <c r="R434" s="16" t="e">
        <f t="shared" si="19"/>
        <v>#DIV/0!</v>
      </c>
      <c r="S434" s="16" t="e">
        <f>ROUND(IF(C434&lt;16,$K434/($D434^0.450818786555515)*'Hintergrund Berechnung'!$N$941,$K434/($D434^0.450818786555515)*'Hintergrund Berechnung'!$N$942),0)</f>
        <v>#DIV/0!</v>
      </c>
      <c r="T434" s="16">
        <f>ROUND(IF(C434&lt;16,$L434*'Hintergrund Berechnung'!$O$941,$L434*'Hintergrund Berechnung'!$O$942),0)</f>
        <v>0</v>
      </c>
      <c r="U434" s="16">
        <f>ROUND(IF(C434&lt;16,IF(M434&gt;0,(25-$M434)*'Hintergrund Berechnung'!$J$941,0),IF(M434&gt;0,(25-$M434)*'Hintergrund Berechnung'!$J$942,0)),0)</f>
        <v>0</v>
      </c>
      <c r="V434" s="18" t="e">
        <f t="shared" si="20"/>
        <v>#DIV/0!</v>
      </c>
    </row>
    <row r="435" spans="15:22" x14ac:dyDescent="0.5">
      <c r="O435" s="16">
        <f t="shared" si="18"/>
        <v>0</v>
      </c>
      <c r="P435" s="16" t="e">
        <f>IF($C435&lt;16,MAX($E435:$G435)/($D435^0.70558407859294)*'Hintergrund Berechnung'!$I$941,MAX($E435:$G435)/($D435^0.70558407859294)*'Hintergrund Berechnung'!$I$942)</f>
        <v>#DIV/0!</v>
      </c>
      <c r="Q435" s="16" t="e">
        <f>IF($C435&lt;16,MAX($H435:$J435)/($D435^0.70558407859294)*'Hintergrund Berechnung'!$I$941,MAX($H435:$J435)/($D435^0.70558407859294)*'Hintergrund Berechnung'!$I$942)</f>
        <v>#DIV/0!</v>
      </c>
      <c r="R435" s="16" t="e">
        <f t="shared" si="19"/>
        <v>#DIV/0!</v>
      </c>
      <c r="S435" s="16" t="e">
        <f>ROUND(IF(C435&lt;16,$K435/($D435^0.450818786555515)*'Hintergrund Berechnung'!$N$941,$K435/($D435^0.450818786555515)*'Hintergrund Berechnung'!$N$942),0)</f>
        <v>#DIV/0!</v>
      </c>
      <c r="T435" s="16">
        <f>ROUND(IF(C435&lt;16,$L435*'Hintergrund Berechnung'!$O$941,$L435*'Hintergrund Berechnung'!$O$942),0)</f>
        <v>0</v>
      </c>
      <c r="U435" s="16">
        <f>ROUND(IF(C435&lt;16,IF(M435&gt;0,(25-$M435)*'Hintergrund Berechnung'!$J$941,0),IF(M435&gt;0,(25-$M435)*'Hintergrund Berechnung'!$J$942,0)),0)</f>
        <v>0</v>
      </c>
      <c r="V435" s="18" t="e">
        <f t="shared" si="20"/>
        <v>#DIV/0!</v>
      </c>
    </row>
    <row r="436" spans="15:22" x14ac:dyDescent="0.5">
      <c r="O436" s="16">
        <f t="shared" si="18"/>
        <v>0</v>
      </c>
      <c r="P436" s="16" t="e">
        <f>IF($C436&lt;16,MAX($E436:$G436)/($D436^0.70558407859294)*'Hintergrund Berechnung'!$I$941,MAX($E436:$G436)/($D436^0.70558407859294)*'Hintergrund Berechnung'!$I$942)</f>
        <v>#DIV/0!</v>
      </c>
      <c r="Q436" s="16" t="e">
        <f>IF($C436&lt;16,MAX($H436:$J436)/($D436^0.70558407859294)*'Hintergrund Berechnung'!$I$941,MAX($H436:$J436)/($D436^0.70558407859294)*'Hintergrund Berechnung'!$I$942)</f>
        <v>#DIV/0!</v>
      </c>
      <c r="R436" s="16" t="e">
        <f t="shared" si="19"/>
        <v>#DIV/0!</v>
      </c>
      <c r="S436" s="16" t="e">
        <f>ROUND(IF(C436&lt;16,$K436/($D436^0.450818786555515)*'Hintergrund Berechnung'!$N$941,$K436/($D436^0.450818786555515)*'Hintergrund Berechnung'!$N$942),0)</f>
        <v>#DIV/0!</v>
      </c>
      <c r="T436" s="16">
        <f>ROUND(IF(C436&lt;16,$L436*'Hintergrund Berechnung'!$O$941,$L436*'Hintergrund Berechnung'!$O$942),0)</f>
        <v>0</v>
      </c>
      <c r="U436" s="16">
        <f>ROUND(IF(C436&lt;16,IF(M436&gt;0,(25-$M436)*'Hintergrund Berechnung'!$J$941,0),IF(M436&gt;0,(25-$M436)*'Hintergrund Berechnung'!$J$942,0)),0)</f>
        <v>0</v>
      </c>
      <c r="V436" s="18" t="e">
        <f t="shared" si="20"/>
        <v>#DIV/0!</v>
      </c>
    </row>
    <row r="437" spans="15:22" x14ac:dyDescent="0.5">
      <c r="O437" s="16">
        <f t="shared" si="18"/>
        <v>0</v>
      </c>
      <c r="P437" s="16" t="e">
        <f>IF($C437&lt;16,MAX($E437:$G437)/($D437^0.70558407859294)*'Hintergrund Berechnung'!$I$941,MAX($E437:$G437)/($D437^0.70558407859294)*'Hintergrund Berechnung'!$I$942)</f>
        <v>#DIV/0!</v>
      </c>
      <c r="Q437" s="16" t="e">
        <f>IF($C437&lt;16,MAX($H437:$J437)/($D437^0.70558407859294)*'Hintergrund Berechnung'!$I$941,MAX($H437:$J437)/($D437^0.70558407859294)*'Hintergrund Berechnung'!$I$942)</f>
        <v>#DIV/0!</v>
      </c>
      <c r="R437" s="16" t="e">
        <f t="shared" si="19"/>
        <v>#DIV/0!</v>
      </c>
      <c r="S437" s="16" t="e">
        <f>ROUND(IF(C437&lt;16,$K437/($D437^0.450818786555515)*'Hintergrund Berechnung'!$N$941,$K437/($D437^0.450818786555515)*'Hintergrund Berechnung'!$N$942),0)</f>
        <v>#DIV/0!</v>
      </c>
      <c r="T437" s="16">
        <f>ROUND(IF(C437&lt;16,$L437*'Hintergrund Berechnung'!$O$941,$L437*'Hintergrund Berechnung'!$O$942),0)</f>
        <v>0</v>
      </c>
      <c r="U437" s="16">
        <f>ROUND(IF(C437&lt;16,IF(M437&gt;0,(25-$M437)*'Hintergrund Berechnung'!$J$941,0),IF(M437&gt;0,(25-$M437)*'Hintergrund Berechnung'!$J$942,0)),0)</f>
        <v>0</v>
      </c>
      <c r="V437" s="18" t="e">
        <f t="shared" si="20"/>
        <v>#DIV/0!</v>
      </c>
    </row>
    <row r="438" spans="15:22" x14ac:dyDescent="0.5">
      <c r="O438" s="16">
        <f t="shared" si="18"/>
        <v>0</v>
      </c>
      <c r="P438" s="16" t="e">
        <f>IF($C438&lt;16,MAX($E438:$G438)/($D438^0.70558407859294)*'Hintergrund Berechnung'!$I$941,MAX($E438:$G438)/($D438^0.70558407859294)*'Hintergrund Berechnung'!$I$942)</f>
        <v>#DIV/0!</v>
      </c>
      <c r="Q438" s="16" t="e">
        <f>IF($C438&lt;16,MAX($H438:$J438)/($D438^0.70558407859294)*'Hintergrund Berechnung'!$I$941,MAX($H438:$J438)/($D438^0.70558407859294)*'Hintergrund Berechnung'!$I$942)</f>
        <v>#DIV/0!</v>
      </c>
      <c r="R438" s="16" t="e">
        <f t="shared" si="19"/>
        <v>#DIV/0!</v>
      </c>
      <c r="S438" s="16" t="e">
        <f>ROUND(IF(C438&lt;16,$K438/($D438^0.450818786555515)*'Hintergrund Berechnung'!$N$941,$K438/($D438^0.450818786555515)*'Hintergrund Berechnung'!$N$942),0)</f>
        <v>#DIV/0!</v>
      </c>
      <c r="T438" s="16">
        <f>ROUND(IF(C438&lt;16,$L438*'Hintergrund Berechnung'!$O$941,$L438*'Hintergrund Berechnung'!$O$942),0)</f>
        <v>0</v>
      </c>
      <c r="U438" s="16">
        <f>ROUND(IF(C438&lt;16,IF(M438&gt;0,(25-$M438)*'Hintergrund Berechnung'!$J$941,0),IF(M438&gt;0,(25-$M438)*'Hintergrund Berechnung'!$J$942,0)),0)</f>
        <v>0</v>
      </c>
      <c r="V438" s="18" t="e">
        <f t="shared" si="20"/>
        <v>#DIV/0!</v>
      </c>
    </row>
    <row r="439" spans="15:22" x14ac:dyDescent="0.5">
      <c r="O439" s="16">
        <f t="shared" si="18"/>
        <v>0</v>
      </c>
      <c r="P439" s="16" t="e">
        <f>IF($C439&lt;16,MAX($E439:$G439)/($D439^0.70558407859294)*'Hintergrund Berechnung'!$I$941,MAX($E439:$G439)/($D439^0.70558407859294)*'Hintergrund Berechnung'!$I$942)</f>
        <v>#DIV/0!</v>
      </c>
      <c r="Q439" s="16" t="e">
        <f>IF($C439&lt;16,MAX($H439:$J439)/($D439^0.70558407859294)*'Hintergrund Berechnung'!$I$941,MAX($H439:$J439)/($D439^0.70558407859294)*'Hintergrund Berechnung'!$I$942)</f>
        <v>#DIV/0!</v>
      </c>
      <c r="R439" s="16" t="e">
        <f t="shared" si="19"/>
        <v>#DIV/0!</v>
      </c>
      <c r="S439" s="16" t="e">
        <f>ROUND(IF(C439&lt;16,$K439/($D439^0.450818786555515)*'Hintergrund Berechnung'!$N$941,$K439/($D439^0.450818786555515)*'Hintergrund Berechnung'!$N$942),0)</f>
        <v>#DIV/0!</v>
      </c>
      <c r="T439" s="16">
        <f>ROUND(IF(C439&lt;16,$L439*'Hintergrund Berechnung'!$O$941,$L439*'Hintergrund Berechnung'!$O$942),0)</f>
        <v>0</v>
      </c>
      <c r="U439" s="16">
        <f>ROUND(IF(C439&lt;16,IF(M439&gt;0,(25-$M439)*'Hintergrund Berechnung'!$J$941,0),IF(M439&gt;0,(25-$M439)*'Hintergrund Berechnung'!$J$942,0)),0)</f>
        <v>0</v>
      </c>
      <c r="V439" s="18" t="e">
        <f t="shared" si="20"/>
        <v>#DIV/0!</v>
      </c>
    </row>
    <row r="440" spans="15:22" x14ac:dyDescent="0.5">
      <c r="O440" s="16">
        <f t="shared" si="18"/>
        <v>0</v>
      </c>
      <c r="P440" s="16" t="e">
        <f>IF($C440&lt;16,MAX($E440:$G440)/($D440^0.70558407859294)*'Hintergrund Berechnung'!$I$941,MAX($E440:$G440)/($D440^0.70558407859294)*'Hintergrund Berechnung'!$I$942)</f>
        <v>#DIV/0!</v>
      </c>
      <c r="Q440" s="16" t="e">
        <f>IF($C440&lt;16,MAX($H440:$J440)/($D440^0.70558407859294)*'Hintergrund Berechnung'!$I$941,MAX($H440:$J440)/($D440^0.70558407859294)*'Hintergrund Berechnung'!$I$942)</f>
        <v>#DIV/0!</v>
      </c>
      <c r="R440" s="16" t="e">
        <f t="shared" si="19"/>
        <v>#DIV/0!</v>
      </c>
      <c r="S440" s="16" t="e">
        <f>ROUND(IF(C440&lt;16,$K440/($D440^0.450818786555515)*'Hintergrund Berechnung'!$N$941,$K440/($D440^0.450818786555515)*'Hintergrund Berechnung'!$N$942),0)</f>
        <v>#DIV/0!</v>
      </c>
      <c r="T440" s="16">
        <f>ROUND(IF(C440&lt;16,$L440*'Hintergrund Berechnung'!$O$941,$L440*'Hintergrund Berechnung'!$O$942),0)</f>
        <v>0</v>
      </c>
      <c r="U440" s="16">
        <f>ROUND(IF(C440&lt;16,IF(M440&gt;0,(25-$M440)*'Hintergrund Berechnung'!$J$941,0),IF(M440&gt;0,(25-$M440)*'Hintergrund Berechnung'!$J$942,0)),0)</f>
        <v>0</v>
      </c>
      <c r="V440" s="18" t="e">
        <f t="shared" si="20"/>
        <v>#DIV/0!</v>
      </c>
    </row>
    <row r="441" spans="15:22" x14ac:dyDescent="0.5">
      <c r="O441" s="16">
        <f t="shared" si="18"/>
        <v>0</v>
      </c>
      <c r="P441" s="16" t="e">
        <f>IF($C441&lt;16,MAX($E441:$G441)/($D441^0.70558407859294)*'Hintergrund Berechnung'!$I$941,MAX($E441:$G441)/($D441^0.70558407859294)*'Hintergrund Berechnung'!$I$942)</f>
        <v>#DIV/0!</v>
      </c>
      <c r="Q441" s="16" t="e">
        <f>IF($C441&lt;16,MAX($H441:$J441)/($D441^0.70558407859294)*'Hintergrund Berechnung'!$I$941,MAX($H441:$J441)/($D441^0.70558407859294)*'Hintergrund Berechnung'!$I$942)</f>
        <v>#DIV/0!</v>
      </c>
      <c r="R441" s="16" t="e">
        <f t="shared" si="19"/>
        <v>#DIV/0!</v>
      </c>
      <c r="S441" s="16" t="e">
        <f>ROUND(IF(C441&lt;16,$K441/($D441^0.450818786555515)*'Hintergrund Berechnung'!$N$941,$K441/($D441^0.450818786555515)*'Hintergrund Berechnung'!$N$942),0)</f>
        <v>#DIV/0!</v>
      </c>
      <c r="T441" s="16">
        <f>ROUND(IF(C441&lt;16,$L441*'Hintergrund Berechnung'!$O$941,$L441*'Hintergrund Berechnung'!$O$942),0)</f>
        <v>0</v>
      </c>
      <c r="U441" s="16">
        <f>ROUND(IF(C441&lt;16,IF(M441&gt;0,(25-$M441)*'Hintergrund Berechnung'!$J$941,0),IF(M441&gt;0,(25-$M441)*'Hintergrund Berechnung'!$J$942,0)),0)</f>
        <v>0</v>
      </c>
      <c r="V441" s="18" t="e">
        <f t="shared" si="20"/>
        <v>#DIV/0!</v>
      </c>
    </row>
    <row r="442" spans="15:22" x14ac:dyDescent="0.5">
      <c r="O442" s="16">
        <f t="shared" si="18"/>
        <v>0</v>
      </c>
      <c r="P442" s="16" t="e">
        <f>IF($C442&lt;16,MAX($E442:$G442)/($D442^0.70558407859294)*'Hintergrund Berechnung'!$I$941,MAX($E442:$G442)/($D442^0.70558407859294)*'Hintergrund Berechnung'!$I$942)</f>
        <v>#DIV/0!</v>
      </c>
      <c r="Q442" s="16" t="e">
        <f>IF($C442&lt;16,MAX($H442:$J442)/($D442^0.70558407859294)*'Hintergrund Berechnung'!$I$941,MAX($H442:$J442)/($D442^0.70558407859294)*'Hintergrund Berechnung'!$I$942)</f>
        <v>#DIV/0!</v>
      </c>
      <c r="R442" s="16" t="e">
        <f t="shared" si="19"/>
        <v>#DIV/0!</v>
      </c>
      <c r="S442" s="16" t="e">
        <f>ROUND(IF(C442&lt;16,$K442/($D442^0.450818786555515)*'Hintergrund Berechnung'!$N$941,$K442/($D442^0.450818786555515)*'Hintergrund Berechnung'!$N$942),0)</f>
        <v>#DIV/0!</v>
      </c>
      <c r="T442" s="16">
        <f>ROUND(IF(C442&lt;16,$L442*'Hintergrund Berechnung'!$O$941,$L442*'Hintergrund Berechnung'!$O$942),0)</f>
        <v>0</v>
      </c>
      <c r="U442" s="16">
        <f>ROUND(IF(C442&lt;16,IF(M442&gt;0,(25-$M442)*'Hintergrund Berechnung'!$J$941,0),IF(M442&gt;0,(25-$M442)*'Hintergrund Berechnung'!$J$942,0)),0)</f>
        <v>0</v>
      </c>
      <c r="V442" s="18" t="e">
        <f t="shared" si="20"/>
        <v>#DIV/0!</v>
      </c>
    </row>
    <row r="443" spans="15:22" x14ac:dyDescent="0.5">
      <c r="O443" s="16">
        <f t="shared" si="18"/>
        <v>0</v>
      </c>
      <c r="P443" s="16" t="e">
        <f>IF($C443&lt;16,MAX($E443:$G443)/($D443^0.70558407859294)*'Hintergrund Berechnung'!$I$941,MAX($E443:$G443)/($D443^0.70558407859294)*'Hintergrund Berechnung'!$I$942)</f>
        <v>#DIV/0!</v>
      </c>
      <c r="Q443" s="16" t="e">
        <f>IF($C443&lt;16,MAX($H443:$J443)/($D443^0.70558407859294)*'Hintergrund Berechnung'!$I$941,MAX($H443:$J443)/($D443^0.70558407859294)*'Hintergrund Berechnung'!$I$942)</f>
        <v>#DIV/0!</v>
      </c>
      <c r="R443" s="16" t="e">
        <f t="shared" si="19"/>
        <v>#DIV/0!</v>
      </c>
      <c r="S443" s="16" t="e">
        <f>ROUND(IF(C443&lt;16,$K443/($D443^0.450818786555515)*'Hintergrund Berechnung'!$N$941,$K443/($D443^0.450818786555515)*'Hintergrund Berechnung'!$N$942),0)</f>
        <v>#DIV/0!</v>
      </c>
      <c r="T443" s="16">
        <f>ROUND(IF(C443&lt;16,$L443*'Hintergrund Berechnung'!$O$941,$L443*'Hintergrund Berechnung'!$O$942),0)</f>
        <v>0</v>
      </c>
      <c r="U443" s="16">
        <f>ROUND(IF(C443&lt;16,IF(M443&gt;0,(25-$M443)*'Hintergrund Berechnung'!$J$941,0),IF(M443&gt;0,(25-$M443)*'Hintergrund Berechnung'!$J$942,0)),0)</f>
        <v>0</v>
      </c>
      <c r="V443" s="18" t="e">
        <f t="shared" si="20"/>
        <v>#DIV/0!</v>
      </c>
    </row>
    <row r="444" spans="15:22" x14ac:dyDescent="0.5">
      <c r="O444" s="16">
        <f t="shared" si="18"/>
        <v>0</v>
      </c>
      <c r="P444" s="16" t="e">
        <f>IF($C444&lt;16,MAX($E444:$G444)/($D444^0.70558407859294)*'Hintergrund Berechnung'!$I$941,MAX($E444:$G444)/($D444^0.70558407859294)*'Hintergrund Berechnung'!$I$942)</f>
        <v>#DIV/0!</v>
      </c>
      <c r="Q444" s="16" t="e">
        <f>IF($C444&lt;16,MAX($H444:$J444)/($D444^0.70558407859294)*'Hintergrund Berechnung'!$I$941,MAX($H444:$J444)/($D444^0.70558407859294)*'Hintergrund Berechnung'!$I$942)</f>
        <v>#DIV/0!</v>
      </c>
      <c r="R444" s="16" t="e">
        <f t="shared" si="19"/>
        <v>#DIV/0!</v>
      </c>
      <c r="S444" s="16" t="e">
        <f>ROUND(IF(C444&lt;16,$K444/($D444^0.450818786555515)*'Hintergrund Berechnung'!$N$941,$K444/($D444^0.450818786555515)*'Hintergrund Berechnung'!$N$942),0)</f>
        <v>#DIV/0!</v>
      </c>
      <c r="T444" s="16">
        <f>ROUND(IF(C444&lt;16,$L444*'Hintergrund Berechnung'!$O$941,$L444*'Hintergrund Berechnung'!$O$942),0)</f>
        <v>0</v>
      </c>
      <c r="U444" s="16">
        <f>ROUND(IF(C444&lt;16,IF(M444&gt;0,(25-$M444)*'Hintergrund Berechnung'!$J$941,0),IF(M444&gt;0,(25-$M444)*'Hintergrund Berechnung'!$J$942,0)),0)</f>
        <v>0</v>
      </c>
      <c r="V444" s="18" t="e">
        <f t="shared" si="20"/>
        <v>#DIV/0!</v>
      </c>
    </row>
    <row r="445" spans="15:22" x14ac:dyDescent="0.5">
      <c r="O445" s="16">
        <f t="shared" si="18"/>
        <v>0</v>
      </c>
      <c r="P445" s="16" t="e">
        <f>IF($C445&lt;16,MAX($E445:$G445)/($D445^0.70558407859294)*'Hintergrund Berechnung'!$I$941,MAX($E445:$G445)/($D445^0.70558407859294)*'Hintergrund Berechnung'!$I$942)</f>
        <v>#DIV/0!</v>
      </c>
      <c r="Q445" s="16" t="e">
        <f>IF($C445&lt;16,MAX($H445:$J445)/($D445^0.70558407859294)*'Hintergrund Berechnung'!$I$941,MAX($H445:$J445)/($D445^0.70558407859294)*'Hintergrund Berechnung'!$I$942)</f>
        <v>#DIV/0!</v>
      </c>
      <c r="R445" s="16" t="e">
        <f t="shared" si="19"/>
        <v>#DIV/0!</v>
      </c>
      <c r="S445" s="16" t="e">
        <f>ROUND(IF(C445&lt;16,$K445/($D445^0.450818786555515)*'Hintergrund Berechnung'!$N$941,$K445/($D445^0.450818786555515)*'Hintergrund Berechnung'!$N$942),0)</f>
        <v>#DIV/0!</v>
      </c>
      <c r="T445" s="16">
        <f>ROUND(IF(C445&lt;16,$L445*'Hintergrund Berechnung'!$O$941,$L445*'Hintergrund Berechnung'!$O$942),0)</f>
        <v>0</v>
      </c>
      <c r="U445" s="16">
        <f>ROUND(IF(C445&lt;16,IF(M445&gt;0,(25-$M445)*'Hintergrund Berechnung'!$J$941,0),IF(M445&gt;0,(25-$M445)*'Hintergrund Berechnung'!$J$942,0)),0)</f>
        <v>0</v>
      </c>
      <c r="V445" s="18" t="e">
        <f t="shared" si="20"/>
        <v>#DIV/0!</v>
      </c>
    </row>
    <row r="446" spans="15:22" x14ac:dyDescent="0.5">
      <c r="O446" s="16">
        <f t="shared" si="18"/>
        <v>0</v>
      </c>
      <c r="P446" s="16" t="e">
        <f>IF($C446&lt;16,MAX($E446:$G446)/($D446^0.70558407859294)*'Hintergrund Berechnung'!$I$941,MAX($E446:$G446)/($D446^0.70558407859294)*'Hintergrund Berechnung'!$I$942)</f>
        <v>#DIV/0!</v>
      </c>
      <c r="Q446" s="16" t="e">
        <f>IF($C446&lt;16,MAX($H446:$J446)/($D446^0.70558407859294)*'Hintergrund Berechnung'!$I$941,MAX($H446:$J446)/($D446^0.70558407859294)*'Hintergrund Berechnung'!$I$942)</f>
        <v>#DIV/0!</v>
      </c>
      <c r="R446" s="16" t="e">
        <f t="shared" si="19"/>
        <v>#DIV/0!</v>
      </c>
      <c r="S446" s="16" t="e">
        <f>ROUND(IF(C446&lt;16,$K446/($D446^0.450818786555515)*'Hintergrund Berechnung'!$N$941,$K446/($D446^0.450818786555515)*'Hintergrund Berechnung'!$N$942),0)</f>
        <v>#DIV/0!</v>
      </c>
      <c r="T446" s="16">
        <f>ROUND(IF(C446&lt;16,$L446*'Hintergrund Berechnung'!$O$941,$L446*'Hintergrund Berechnung'!$O$942),0)</f>
        <v>0</v>
      </c>
      <c r="U446" s="16">
        <f>ROUND(IF(C446&lt;16,IF(M446&gt;0,(25-$M446)*'Hintergrund Berechnung'!$J$941,0),IF(M446&gt;0,(25-$M446)*'Hintergrund Berechnung'!$J$942,0)),0)</f>
        <v>0</v>
      </c>
      <c r="V446" s="18" t="e">
        <f t="shared" si="20"/>
        <v>#DIV/0!</v>
      </c>
    </row>
    <row r="447" spans="15:22" x14ac:dyDescent="0.5">
      <c r="O447" s="16">
        <f t="shared" ref="O447:O510" si="21">MAX(E447,F447,G447)+MAX(H447,I447,J447)</f>
        <v>0</v>
      </c>
      <c r="P447" s="16" t="e">
        <f>IF($C447&lt;16,MAX($E447:$G447)/($D447^0.70558407859294)*'Hintergrund Berechnung'!$I$941,MAX($E447:$G447)/($D447^0.70558407859294)*'Hintergrund Berechnung'!$I$942)</f>
        <v>#DIV/0!</v>
      </c>
      <c r="Q447" s="16" t="e">
        <f>IF($C447&lt;16,MAX($H447:$J447)/($D447^0.70558407859294)*'Hintergrund Berechnung'!$I$941,MAX($H447:$J447)/($D447^0.70558407859294)*'Hintergrund Berechnung'!$I$942)</f>
        <v>#DIV/0!</v>
      </c>
      <c r="R447" s="16" t="e">
        <f t="shared" ref="R447:R510" si="22">P447+Q447</f>
        <v>#DIV/0!</v>
      </c>
      <c r="S447" s="16" t="e">
        <f>ROUND(IF(C447&lt;16,$K447/($D447^0.450818786555515)*'Hintergrund Berechnung'!$N$941,$K447/($D447^0.450818786555515)*'Hintergrund Berechnung'!$N$942),0)</f>
        <v>#DIV/0!</v>
      </c>
      <c r="T447" s="16">
        <f>ROUND(IF(C447&lt;16,$L447*'Hintergrund Berechnung'!$O$941,$L447*'Hintergrund Berechnung'!$O$942),0)</f>
        <v>0</v>
      </c>
      <c r="U447" s="16">
        <f>ROUND(IF(C447&lt;16,IF(M447&gt;0,(25-$M447)*'Hintergrund Berechnung'!$J$941,0),IF(M447&gt;0,(25-$M447)*'Hintergrund Berechnung'!$J$942,0)),0)</f>
        <v>0</v>
      </c>
      <c r="V447" s="18" t="e">
        <f t="shared" ref="V447:V510" si="23">ROUND(SUM(R447:U447),0)</f>
        <v>#DIV/0!</v>
      </c>
    </row>
    <row r="448" spans="15:22" x14ac:dyDescent="0.5">
      <c r="O448" s="16">
        <f t="shared" si="21"/>
        <v>0</v>
      </c>
      <c r="P448" s="16" t="e">
        <f>IF($C448&lt;16,MAX($E448:$G448)/($D448^0.70558407859294)*'Hintergrund Berechnung'!$I$941,MAX($E448:$G448)/($D448^0.70558407859294)*'Hintergrund Berechnung'!$I$942)</f>
        <v>#DIV/0!</v>
      </c>
      <c r="Q448" s="16" t="e">
        <f>IF($C448&lt;16,MAX($H448:$J448)/($D448^0.70558407859294)*'Hintergrund Berechnung'!$I$941,MAX($H448:$J448)/($D448^0.70558407859294)*'Hintergrund Berechnung'!$I$942)</f>
        <v>#DIV/0!</v>
      </c>
      <c r="R448" s="16" t="e">
        <f t="shared" si="22"/>
        <v>#DIV/0!</v>
      </c>
      <c r="S448" s="16" t="e">
        <f>ROUND(IF(C448&lt;16,$K448/($D448^0.450818786555515)*'Hintergrund Berechnung'!$N$941,$K448/($D448^0.450818786555515)*'Hintergrund Berechnung'!$N$942),0)</f>
        <v>#DIV/0!</v>
      </c>
      <c r="T448" s="16">
        <f>ROUND(IF(C448&lt;16,$L448*'Hintergrund Berechnung'!$O$941,$L448*'Hintergrund Berechnung'!$O$942),0)</f>
        <v>0</v>
      </c>
      <c r="U448" s="16">
        <f>ROUND(IF(C448&lt;16,IF(M448&gt;0,(25-$M448)*'Hintergrund Berechnung'!$J$941,0),IF(M448&gt;0,(25-$M448)*'Hintergrund Berechnung'!$J$942,0)),0)</f>
        <v>0</v>
      </c>
      <c r="V448" s="18" t="e">
        <f t="shared" si="23"/>
        <v>#DIV/0!</v>
      </c>
    </row>
    <row r="449" spans="15:22" x14ac:dyDescent="0.5">
      <c r="O449" s="16">
        <f t="shared" si="21"/>
        <v>0</v>
      </c>
      <c r="P449" s="16" t="e">
        <f>IF($C449&lt;16,MAX($E449:$G449)/($D449^0.70558407859294)*'Hintergrund Berechnung'!$I$941,MAX($E449:$G449)/($D449^0.70558407859294)*'Hintergrund Berechnung'!$I$942)</f>
        <v>#DIV/0!</v>
      </c>
      <c r="Q449" s="16" t="e">
        <f>IF($C449&lt;16,MAX($H449:$J449)/($D449^0.70558407859294)*'Hintergrund Berechnung'!$I$941,MAX($H449:$J449)/($D449^0.70558407859294)*'Hintergrund Berechnung'!$I$942)</f>
        <v>#DIV/0!</v>
      </c>
      <c r="R449" s="16" t="e">
        <f t="shared" si="22"/>
        <v>#DIV/0!</v>
      </c>
      <c r="S449" s="16" t="e">
        <f>ROUND(IF(C449&lt;16,$K449/($D449^0.450818786555515)*'Hintergrund Berechnung'!$N$941,$K449/($D449^0.450818786555515)*'Hintergrund Berechnung'!$N$942),0)</f>
        <v>#DIV/0!</v>
      </c>
      <c r="T449" s="16">
        <f>ROUND(IF(C449&lt;16,$L449*'Hintergrund Berechnung'!$O$941,$L449*'Hintergrund Berechnung'!$O$942),0)</f>
        <v>0</v>
      </c>
      <c r="U449" s="16">
        <f>ROUND(IF(C449&lt;16,IF(M449&gt;0,(25-$M449)*'Hintergrund Berechnung'!$J$941,0),IF(M449&gt;0,(25-$M449)*'Hintergrund Berechnung'!$J$942,0)),0)</f>
        <v>0</v>
      </c>
      <c r="V449" s="18" t="e">
        <f t="shared" si="23"/>
        <v>#DIV/0!</v>
      </c>
    </row>
    <row r="450" spans="15:22" x14ac:dyDescent="0.5">
      <c r="O450" s="16">
        <f t="shared" si="21"/>
        <v>0</v>
      </c>
      <c r="P450" s="16" t="e">
        <f>IF($C450&lt;16,MAX($E450:$G450)/($D450^0.70558407859294)*'Hintergrund Berechnung'!$I$941,MAX($E450:$G450)/($D450^0.70558407859294)*'Hintergrund Berechnung'!$I$942)</f>
        <v>#DIV/0!</v>
      </c>
      <c r="Q450" s="16" t="e">
        <f>IF($C450&lt;16,MAX($H450:$J450)/($D450^0.70558407859294)*'Hintergrund Berechnung'!$I$941,MAX($H450:$J450)/($D450^0.70558407859294)*'Hintergrund Berechnung'!$I$942)</f>
        <v>#DIV/0!</v>
      </c>
      <c r="R450" s="16" t="e">
        <f t="shared" si="22"/>
        <v>#DIV/0!</v>
      </c>
      <c r="S450" s="16" t="e">
        <f>ROUND(IF(C450&lt;16,$K450/($D450^0.450818786555515)*'Hintergrund Berechnung'!$N$941,$K450/($D450^0.450818786555515)*'Hintergrund Berechnung'!$N$942),0)</f>
        <v>#DIV/0!</v>
      </c>
      <c r="T450" s="16">
        <f>ROUND(IF(C450&lt;16,$L450*'Hintergrund Berechnung'!$O$941,$L450*'Hintergrund Berechnung'!$O$942),0)</f>
        <v>0</v>
      </c>
      <c r="U450" s="16">
        <f>ROUND(IF(C450&lt;16,IF(M450&gt;0,(25-$M450)*'Hintergrund Berechnung'!$J$941,0),IF(M450&gt;0,(25-$M450)*'Hintergrund Berechnung'!$J$942,0)),0)</f>
        <v>0</v>
      </c>
      <c r="V450" s="18" t="e">
        <f t="shared" si="23"/>
        <v>#DIV/0!</v>
      </c>
    </row>
    <row r="451" spans="15:22" x14ac:dyDescent="0.5">
      <c r="O451" s="16">
        <f t="shared" si="21"/>
        <v>0</v>
      </c>
      <c r="P451" s="16" t="e">
        <f>IF($C451&lt;16,MAX($E451:$G451)/($D451^0.70558407859294)*'Hintergrund Berechnung'!$I$941,MAX($E451:$G451)/($D451^0.70558407859294)*'Hintergrund Berechnung'!$I$942)</f>
        <v>#DIV/0!</v>
      </c>
      <c r="Q451" s="16" t="e">
        <f>IF($C451&lt;16,MAX($H451:$J451)/($D451^0.70558407859294)*'Hintergrund Berechnung'!$I$941,MAX($H451:$J451)/($D451^0.70558407859294)*'Hintergrund Berechnung'!$I$942)</f>
        <v>#DIV/0!</v>
      </c>
      <c r="R451" s="16" t="e">
        <f t="shared" si="22"/>
        <v>#DIV/0!</v>
      </c>
      <c r="S451" s="16" t="e">
        <f>ROUND(IF(C451&lt;16,$K451/($D451^0.450818786555515)*'Hintergrund Berechnung'!$N$941,$K451/($D451^0.450818786555515)*'Hintergrund Berechnung'!$N$942),0)</f>
        <v>#DIV/0!</v>
      </c>
      <c r="T451" s="16">
        <f>ROUND(IF(C451&lt;16,$L451*'Hintergrund Berechnung'!$O$941,$L451*'Hintergrund Berechnung'!$O$942),0)</f>
        <v>0</v>
      </c>
      <c r="U451" s="16">
        <f>ROUND(IF(C451&lt;16,IF(M451&gt;0,(25-$M451)*'Hintergrund Berechnung'!$J$941,0),IF(M451&gt;0,(25-$M451)*'Hintergrund Berechnung'!$J$942,0)),0)</f>
        <v>0</v>
      </c>
      <c r="V451" s="18" t="e">
        <f t="shared" si="23"/>
        <v>#DIV/0!</v>
      </c>
    </row>
    <row r="452" spans="15:22" x14ac:dyDescent="0.5">
      <c r="O452" s="16">
        <f t="shared" si="21"/>
        <v>0</v>
      </c>
      <c r="P452" s="16" t="e">
        <f>IF($C452&lt;16,MAX($E452:$G452)/($D452^0.70558407859294)*'Hintergrund Berechnung'!$I$941,MAX($E452:$G452)/($D452^0.70558407859294)*'Hintergrund Berechnung'!$I$942)</f>
        <v>#DIV/0!</v>
      </c>
      <c r="Q452" s="16" t="e">
        <f>IF($C452&lt;16,MAX($H452:$J452)/($D452^0.70558407859294)*'Hintergrund Berechnung'!$I$941,MAX($H452:$J452)/($D452^0.70558407859294)*'Hintergrund Berechnung'!$I$942)</f>
        <v>#DIV/0!</v>
      </c>
      <c r="R452" s="16" t="e">
        <f t="shared" si="22"/>
        <v>#DIV/0!</v>
      </c>
      <c r="S452" s="16" t="e">
        <f>ROUND(IF(C452&lt;16,$K452/($D452^0.450818786555515)*'Hintergrund Berechnung'!$N$941,$K452/($D452^0.450818786555515)*'Hintergrund Berechnung'!$N$942),0)</f>
        <v>#DIV/0!</v>
      </c>
      <c r="T452" s="16">
        <f>ROUND(IF(C452&lt;16,$L452*'Hintergrund Berechnung'!$O$941,$L452*'Hintergrund Berechnung'!$O$942),0)</f>
        <v>0</v>
      </c>
      <c r="U452" s="16">
        <f>ROUND(IF(C452&lt;16,IF(M452&gt;0,(25-$M452)*'Hintergrund Berechnung'!$J$941,0),IF(M452&gt;0,(25-$M452)*'Hintergrund Berechnung'!$J$942,0)),0)</f>
        <v>0</v>
      </c>
      <c r="V452" s="18" t="e">
        <f t="shared" si="23"/>
        <v>#DIV/0!</v>
      </c>
    </row>
    <row r="453" spans="15:22" x14ac:dyDescent="0.5">
      <c r="O453" s="16">
        <f t="shared" si="21"/>
        <v>0</v>
      </c>
      <c r="P453" s="16" t="e">
        <f>IF($C453&lt;16,MAX($E453:$G453)/($D453^0.70558407859294)*'Hintergrund Berechnung'!$I$941,MAX($E453:$G453)/($D453^0.70558407859294)*'Hintergrund Berechnung'!$I$942)</f>
        <v>#DIV/0!</v>
      </c>
      <c r="Q453" s="16" t="e">
        <f>IF($C453&lt;16,MAX($H453:$J453)/($D453^0.70558407859294)*'Hintergrund Berechnung'!$I$941,MAX($H453:$J453)/($D453^0.70558407859294)*'Hintergrund Berechnung'!$I$942)</f>
        <v>#DIV/0!</v>
      </c>
      <c r="R453" s="16" t="e">
        <f t="shared" si="22"/>
        <v>#DIV/0!</v>
      </c>
      <c r="S453" s="16" t="e">
        <f>ROUND(IF(C453&lt;16,$K453/($D453^0.450818786555515)*'Hintergrund Berechnung'!$N$941,$K453/($D453^0.450818786555515)*'Hintergrund Berechnung'!$N$942),0)</f>
        <v>#DIV/0!</v>
      </c>
      <c r="T453" s="16">
        <f>ROUND(IF(C453&lt;16,$L453*'Hintergrund Berechnung'!$O$941,$L453*'Hintergrund Berechnung'!$O$942),0)</f>
        <v>0</v>
      </c>
      <c r="U453" s="16">
        <f>ROUND(IF(C453&lt;16,IF(M453&gt;0,(25-$M453)*'Hintergrund Berechnung'!$J$941,0),IF(M453&gt;0,(25-$M453)*'Hintergrund Berechnung'!$J$942,0)),0)</f>
        <v>0</v>
      </c>
      <c r="V453" s="18" t="e">
        <f t="shared" si="23"/>
        <v>#DIV/0!</v>
      </c>
    </row>
    <row r="454" spans="15:22" x14ac:dyDescent="0.5">
      <c r="O454" s="16">
        <f t="shared" si="21"/>
        <v>0</v>
      </c>
      <c r="P454" s="16" t="e">
        <f>IF($C454&lt;16,MAX($E454:$G454)/($D454^0.70558407859294)*'Hintergrund Berechnung'!$I$941,MAX($E454:$G454)/($D454^0.70558407859294)*'Hintergrund Berechnung'!$I$942)</f>
        <v>#DIV/0!</v>
      </c>
      <c r="Q454" s="16" t="e">
        <f>IF($C454&lt;16,MAX($H454:$J454)/($D454^0.70558407859294)*'Hintergrund Berechnung'!$I$941,MAX($H454:$J454)/($D454^0.70558407859294)*'Hintergrund Berechnung'!$I$942)</f>
        <v>#DIV/0!</v>
      </c>
      <c r="R454" s="16" t="e">
        <f t="shared" si="22"/>
        <v>#DIV/0!</v>
      </c>
      <c r="S454" s="16" t="e">
        <f>ROUND(IF(C454&lt;16,$K454/($D454^0.450818786555515)*'Hintergrund Berechnung'!$N$941,$K454/($D454^0.450818786555515)*'Hintergrund Berechnung'!$N$942),0)</f>
        <v>#DIV/0!</v>
      </c>
      <c r="T454" s="16">
        <f>ROUND(IF(C454&lt;16,$L454*'Hintergrund Berechnung'!$O$941,$L454*'Hintergrund Berechnung'!$O$942),0)</f>
        <v>0</v>
      </c>
      <c r="U454" s="16">
        <f>ROUND(IF(C454&lt;16,IF(M454&gt;0,(25-$M454)*'Hintergrund Berechnung'!$J$941,0),IF(M454&gt;0,(25-$M454)*'Hintergrund Berechnung'!$J$942,0)),0)</f>
        <v>0</v>
      </c>
      <c r="V454" s="18" t="e">
        <f t="shared" si="23"/>
        <v>#DIV/0!</v>
      </c>
    </row>
    <row r="455" spans="15:22" x14ac:dyDescent="0.5">
      <c r="O455" s="16">
        <f t="shared" si="21"/>
        <v>0</v>
      </c>
      <c r="P455" s="16" t="e">
        <f>IF($C455&lt;16,MAX($E455:$G455)/($D455^0.70558407859294)*'Hintergrund Berechnung'!$I$941,MAX($E455:$G455)/($D455^0.70558407859294)*'Hintergrund Berechnung'!$I$942)</f>
        <v>#DIV/0!</v>
      </c>
      <c r="Q455" s="16" t="e">
        <f>IF($C455&lt;16,MAX($H455:$J455)/($D455^0.70558407859294)*'Hintergrund Berechnung'!$I$941,MAX($H455:$J455)/($D455^0.70558407859294)*'Hintergrund Berechnung'!$I$942)</f>
        <v>#DIV/0!</v>
      </c>
      <c r="R455" s="16" t="e">
        <f t="shared" si="22"/>
        <v>#DIV/0!</v>
      </c>
      <c r="S455" s="16" t="e">
        <f>ROUND(IF(C455&lt;16,$K455/($D455^0.450818786555515)*'Hintergrund Berechnung'!$N$941,$K455/($D455^0.450818786555515)*'Hintergrund Berechnung'!$N$942),0)</f>
        <v>#DIV/0!</v>
      </c>
      <c r="T455" s="16">
        <f>ROUND(IF(C455&lt;16,$L455*'Hintergrund Berechnung'!$O$941,$L455*'Hintergrund Berechnung'!$O$942),0)</f>
        <v>0</v>
      </c>
      <c r="U455" s="16">
        <f>ROUND(IF(C455&lt;16,IF(M455&gt;0,(25-$M455)*'Hintergrund Berechnung'!$J$941,0),IF(M455&gt;0,(25-$M455)*'Hintergrund Berechnung'!$J$942,0)),0)</f>
        <v>0</v>
      </c>
      <c r="V455" s="18" t="e">
        <f t="shared" si="23"/>
        <v>#DIV/0!</v>
      </c>
    </row>
    <row r="456" spans="15:22" x14ac:dyDescent="0.5">
      <c r="O456" s="16">
        <f t="shared" si="21"/>
        <v>0</v>
      </c>
      <c r="P456" s="16" t="e">
        <f>IF($C456&lt;16,MAX($E456:$G456)/($D456^0.70558407859294)*'Hintergrund Berechnung'!$I$941,MAX($E456:$G456)/($D456^0.70558407859294)*'Hintergrund Berechnung'!$I$942)</f>
        <v>#DIV/0!</v>
      </c>
      <c r="Q456" s="16" t="e">
        <f>IF($C456&lt;16,MAX($H456:$J456)/($D456^0.70558407859294)*'Hintergrund Berechnung'!$I$941,MAX($H456:$J456)/($D456^0.70558407859294)*'Hintergrund Berechnung'!$I$942)</f>
        <v>#DIV/0!</v>
      </c>
      <c r="R456" s="16" t="e">
        <f t="shared" si="22"/>
        <v>#DIV/0!</v>
      </c>
      <c r="S456" s="16" t="e">
        <f>ROUND(IF(C456&lt;16,$K456/($D456^0.450818786555515)*'Hintergrund Berechnung'!$N$941,$K456/($D456^0.450818786555515)*'Hintergrund Berechnung'!$N$942),0)</f>
        <v>#DIV/0!</v>
      </c>
      <c r="T456" s="16">
        <f>ROUND(IF(C456&lt;16,$L456*'Hintergrund Berechnung'!$O$941,$L456*'Hintergrund Berechnung'!$O$942),0)</f>
        <v>0</v>
      </c>
      <c r="U456" s="16">
        <f>ROUND(IF(C456&lt;16,IF(M456&gt;0,(25-$M456)*'Hintergrund Berechnung'!$J$941,0),IF(M456&gt;0,(25-$M456)*'Hintergrund Berechnung'!$J$942,0)),0)</f>
        <v>0</v>
      </c>
      <c r="V456" s="18" t="e">
        <f t="shared" si="23"/>
        <v>#DIV/0!</v>
      </c>
    </row>
    <row r="457" spans="15:22" x14ac:dyDescent="0.5">
      <c r="O457" s="16">
        <f t="shared" si="21"/>
        <v>0</v>
      </c>
      <c r="P457" s="16" t="e">
        <f>IF($C457&lt;16,MAX($E457:$G457)/($D457^0.70558407859294)*'Hintergrund Berechnung'!$I$941,MAX($E457:$G457)/($D457^0.70558407859294)*'Hintergrund Berechnung'!$I$942)</f>
        <v>#DIV/0!</v>
      </c>
      <c r="Q457" s="16" t="e">
        <f>IF($C457&lt;16,MAX($H457:$J457)/($D457^0.70558407859294)*'Hintergrund Berechnung'!$I$941,MAX($H457:$J457)/($D457^0.70558407859294)*'Hintergrund Berechnung'!$I$942)</f>
        <v>#DIV/0!</v>
      </c>
      <c r="R457" s="16" t="e">
        <f t="shared" si="22"/>
        <v>#DIV/0!</v>
      </c>
      <c r="S457" s="16" t="e">
        <f>ROUND(IF(C457&lt;16,$K457/($D457^0.450818786555515)*'Hintergrund Berechnung'!$N$941,$K457/($D457^0.450818786555515)*'Hintergrund Berechnung'!$N$942),0)</f>
        <v>#DIV/0!</v>
      </c>
      <c r="T457" s="16">
        <f>ROUND(IF(C457&lt;16,$L457*'Hintergrund Berechnung'!$O$941,$L457*'Hintergrund Berechnung'!$O$942),0)</f>
        <v>0</v>
      </c>
      <c r="U457" s="16">
        <f>ROUND(IF(C457&lt;16,IF(M457&gt;0,(25-$M457)*'Hintergrund Berechnung'!$J$941,0),IF(M457&gt;0,(25-$M457)*'Hintergrund Berechnung'!$J$942,0)),0)</f>
        <v>0</v>
      </c>
      <c r="V457" s="18" t="e">
        <f t="shared" si="23"/>
        <v>#DIV/0!</v>
      </c>
    </row>
    <row r="458" spans="15:22" x14ac:dyDescent="0.5">
      <c r="O458" s="16">
        <f t="shared" si="21"/>
        <v>0</v>
      </c>
      <c r="P458" s="16" t="e">
        <f>IF($C458&lt;16,MAX($E458:$G458)/($D458^0.70558407859294)*'Hintergrund Berechnung'!$I$941,MAX($E458:$G458)/($D458^0.70558407859294)*'Hintergrund Berechnung'!$I$942)</f>
        <v>#DIV/0!</v>
      </c>
      <c r="Q458" s="16" t="e">
        <f>IF($C458&lt;16,MAX($H458:$J458)/($D458^0.70558407859294)*'Hintergrund Berechnung'!$I$941,MAX($H458:$J458)/($D458^0.70558407859294)*'Hintergrund Berechnung'!$I$942)</f>
        <v>#DIV/0!</v>
      </c>
      <c r="R458" s="16" t="e">
        <f t="shared" si="22"/>
        <v>#DIV/0!</v>
      </c>
      <c r="S458" s="16" t="e">
        <f>ROUND(IF(C458&lt;16,$K458/($D458^0.450818786555515)*'Hintergrund Berechnung'!$N$941,$K458/($D458^0.450818786555515)*'Hintergrund Berechnung'!$N$942),0)</f>
        <v>#DIV/0!</v>
      </c>
      <c r="T458" s="16">
        <f>ROUND(IF(C458&lt;16,$L458*'Hintergrund Berechnung'!$O$941,$L458*'Hintergrund Berechnung'!$O$942),0)</f>
        <v>0</v>
      </c>
      <c r="U458" s="16">
        <f>ROUND(IF(C458&lt;16,IF(M458&gt;0,(25-$M458)*'Hintergrund Berechnung'!$J$941,0),IF(M458&gt;0,(25-$M458)*'Hintergrund Berechnung'!$J$942,0)),0)</f>
        <v>0</v>
      </c>
      <c r="V458" s="18" t="e">
        <f t="shared" si="23"/>
        <v>#DIV/0!</v>
      </c>
    </row>
    <row r="459" spans="15:22" x14ac:dyDescent="0.5">
      <c r="O459" s="16">
        <f t="shared" si="21"/>
        <v>0</v>
      </c>
      <c r="P459" s="16" t="e">
        <f>IF($C459&lt;16,MAX($E459:$G459)/($D459^0.70558407859294)*'Hintergrund Berechnung'!$I$941,MAX($E459:$G459)/($D459^0.70558407859294)*'Hintergrund Berechnung'!$I$942)</f>
        <v>#DIV/0!</v>
      </c>
      <c r="Q459" s="16" t="e">
        <f>IF($C459&lt;16,MAX($H459:$J459)/($D459^0.70558407859294)*'Hintergrund Berechnung'!$I$941,MAX($H459:$J459)/($D459^0.70558407859294)*'Hintergrund Berechnung'!$I$942)</f>
        <v>#DIV/0!</v>
      </c>
      <c r="R459" s="16" t="e">
        <f t="shared" si="22"/>
        <v>#DIV/0!</v>
      </c>
      <c r="S459" s="16" t="e">
        <f>ROUND(IF(C459&lt;16,$K459/($D459^0.450818786555515)*'Hintergrund Berechnung'!$N$941,$K459/($D459^0.450818786555515)*'Hintergrund Berechnung'!$N$942),0)</f>
        <v>#DIV/0!</v>
      </c>
      <c r="T459" s="16">
        <f>ROUND(IF(C459&lt;16,$L459*'Hintergrund Berechnung'!$O$941,$L459*'Hintergrund Berechnung'!$O$942),0)</f>
        <v>0</v>
      </c>
      <c r="U459" s="16">
        <f>ROUND(IF(C459&lt;16,IF(M459&gt;0,(25-$M459)*'Hintergrund Berechnung'!$J$941,0),IF(M459&gt;0,(25-$M459)*'Hintergrund Berechnung'!$J$942,0)),0)</f>
        <v>0</v>
      </c>
      <c r="V459" s="18" t="e">
        <f t="shared" si="23"/>
        <v>#DIV/0!</v>
      </c>
    </row>
    <row r="460" spans="15:22" x14ac:dyDescent="0.5">
      <c r="O460" s="16">
        <f t="shared" si="21"/>
        <v>0</v>
      </c>
      <c r="P460" s="16" t="e">
        <f>IF($C460&lt;16,MAX($E460:$G460)/($D460^0.70558407859294)*'Hintergrund Berechnung'!$I$941,MAX($E460:$G460)/($D460^0.70558407859294)*'Hintergrund Berechnung'!$I$942)</f>
        <v>#DIV/0!</v>
      </c>
      <c r="Q460" s="16" t="e">
        <f>IF($C460&lt;16,MAX($H460:$J460)/($D460^0.70558407859294)*'Hintergrund Berechnung'!$I$941,MAX($H460:$J460)/($D460^0.70558407859294)*'Hintergrund Berechnung'!$I$942)</f>
        <v>#DIV/0!</v>
      </c>
      <c r="R460" s="16" t="e">
        <f t="shared" si="22"/>
        <v>#DIV/0!</v>
      </c>
      <c r="S460" s="16" t="e">
        <f>ROUND(IF(C460&lt;16,$K460/($D460^0.450818786555515)*'Hintergrund Berechnung'!$N$941,$K460/($D460^0.450818786555515)*'Hintergrund Berechnung'!$N$942),0)</f>
        <v>#DIV/0!</v>
      </c>
      <c r="T460" s="16">
        <f>ROUND(IF(C460&lt;16,$L460*'Hintergrund Berechnung'!$O$941,$L460*'Hintergrund Berechnung'!$O$942),0)</f>
        <v>0</v>
      </c>
      <c r="U460" s="16">
        <f>ROUND(IF(C460&lt;16,IF(M460&gt;0,(25-$M460)*'Hintergrund Berechnung'!$J$941,0),IF(M460&gt;0,(25-$M460)*'Hintergrund Berechnung'!$J$942,0)),0)</f>
        <v>0</v>
      </c>
      <c r="V460" s="18" t="e">
        <f t="shared" si="23"/>
        <v>#DIV/0!</v>
      </c>
    </row>
    <row r="461" spans="15:22" x14ac:dyDescent="0.5">
      <c r="O461" s="16">
        <f t="shared" si="21"/>
        <v>0</v>
      </c>
      <c r="P461" s="16" t="e">
        <f>IF($C461&lt;16,MAX($E461:$G461)/($D461^0.70558407859294)*'Hintergrund Berechnung'!$I$941,MAX($E461:$G461)/($D461^0.70558407859294)*'Hintergrund Berechnung'!$I$942)</f>
        <v>#DIV/0!</v>
      </c>
      <c r="Q461" s="16" t="e">
        <f>IF($C461&lt;16,MAX($H461:$J461)/($D461^0.70558407859294)*'Hintergrund Berechnung'!$I$941,MAX($H461:$J461)/($D461^0.70558407859294)*'Hintergrund Berechnung'!$I$942)</f>
        <v>#DIV/0!</v>
      </c>
      <c r="R461" s="16" t="e">
        <f t="shared" si="22"/>
        <v>#DIV/0!</v>
      </c>
      <c r="S461" s="16" t="e">
        <f>ROUND(IF(C461&lt;16,$K461/($D461^0.450818786555515)*'Hintergrund Berechnung'!$N$941,$K461/($D461^0.450818786555515)*'Hintergrund Berechnung'!$N$942),0)</f>
        <v>#DIV/0!</v>
      </c>
      <c r="T461" s="16">
        <f>ROUND(IF(C461&lt;16,$L461*'Hintergrund Berechnung'!$O$941,$L461*'Hintergrund Berechnung'!$O$942),0)</f>
        <v>0</v>
      </c>
      <c r="U461" s="16">
        <f>ROUND(IF(C461&lt;16,IF(M461&gt;0,(25-$M461)*'Hintergrund Berechnung'!$J$941,0),IF(M461&gt;0,(25-$M461)*'Hintergrund Berechnung'!$J$942,0)),0)</f>
        <v>0</v>
      </c>
      <c r="V461" s="18" t="e">
        <f t="shared" si="23"/>
        <v>#DIV/0!</v>
      </c>
    </row>
    <row r="462" spans="15:22" x14ac:dyDescent="0.5">
      <c r="O462" s="16">
        <f t="shared" si="21"/>
        <v>0</v>
      </c>
      <c r="P462" s="16" t="e">
        <f>IF($C462&lt;16,MAX($E462:$G462)/($D462^0.70558407859294)*'Hintergrund Berechnung'!$I$941,MAX($E462:$G462)/($D462^0.70558407859294)*'Hintergrund Berechnung'!$I$942)</f>
        <v>#DIV/0!</v>
      </c>
      <c r="Q462" s="16" t="e">
        <f>IF($C462&lt;16,MAX($H462:$J462)/($D462^0.70558407859294)*'Hintergrund Berechnung'!$I$941,MAX($H462:$J462)/($D462^0.70558407859294)*'Hintergrund Berechnung'!$I$942)</f>
        <v>#DIV/0!</v>
      </c>
      <c r="R462" s="16" t="e">
        <f t="shared" si="22"/>
        <v>#DIV/0!</v>
      </c>
      <c r="S462" s="16" t="e">
        <f>ROUND(IF(C462&lt;16,$K462/($D462^0.450818786555515)*'Hintergrund Berechnung'!$N$941,$K462/($D462^0.450818786555515)*'Hintergrund Berechnung'!$N$942),0)</f>
        <v>#DIV/0!</v>
      </c>
      <c r="T462" s="16">
        <f>ROUND(IF(C462&lt;16,$L462*'Hintergrund Berechnung'!$O$941,$L462*'Hintergrund Berechnung'!$O$942),0)</f>
        <v>0</v>
      </c>
      <c r="U462" s="16">
        <f>ROUND(IF(C462&lt;16,IF(M462&gt;0,(25-$M462)*'Hintergrund Berechnung'!$J$941,0),IF(M462&gt;0,(25-$M462)*'Hintergrund Berechnung'!$J$942,0)),0)</f>
        <v>0</v>
      </c>
      <c r="V462" s="18" t="e">
        <f t="shared" si="23"/>
        <v>#DIV/0!</v>
      </c>
    </row>
    <row r="463" spans="15:22" x14ac:dyDescent="0.5">
      <c r="O463" s="16">
        <f t="shared" si="21"/>
        <v>0</v>
      </c>
      <c r="P463" s="16" t="e">
        <f>IF($C463&lt;16,MAX($E463:$G463)/($D463^0.70558407859294)*'Hintergrund Berechnung'!$I$941,MAX($E463:$G463)/($D463^0.70558407859294)*'Hintergrund Berechnung'!$I$942)</f>
        <v>#DIV/0!</v>
      </c>
      <c r="Q463" s="16" t="e">
        <f>IF($C463&lt;16,MAX($H463:$J463)/($D463^0.70558407859294)*'Hintergrund Berechnung'!$I$941,MAX($H463:$J463)/($D463^0.70558407859294)*'Hintergrund Berechnung'!$I$942)</f>
        <v>#DIV/0!</v>
      </c>
      <c r="R463" s="16" t="e">
        <f t="shared" si="22"/>
        <v>#DIV/0!</v>
      </c>
      <c r="S463" s="16" t="e">
        <f>ROUND(IF(C463&lt;16,$K463/($D463^0.450818786555515)*'Hintergrund Berechnung'!$N$941,$K463/($D463^0.450818786555515)*'Hintergrund Berechnung'!$N$942),0)</f>
        <v>#DIV/0!</v>
      </c>
      <c r="T463" s="16">
        <f>ROUND(IF(C463&lt;16,$L463*'Hintergrund Berechnung'!$O$941,$L463*'Hintergrund Berechnung'!$O$942),0)</f>
        <v>0</v>
      </c>
      <c r="U463" s="16">
        <f>ROUND(IF(C463&lt;16,IF(M463&gt;0,(25-$M463)*'Hintergrund Berechnung'!$J$941,0),IF(M463&gt;0,(25-$M463)*'Hintergrund Berechnung'!$J$942,0)),0)</f>
        <v>0</v>
      </c>
      <c r="V463" s="18" t="e">
        <f t="shared" si="23"/>
        <v>#DIV/0!</v>
      </c>
    </row>
    <row r="464" spans="15:22" x14ac:dyDescent="0.5">
      <c r="O464" s="16">
        <f t="shared" si="21"/>
        <v>0</v>
      </c>
      <c r="P464" s="16" t="e">
        <f>IF($C464&lt;16,MAX($E464:$G464)/($D464^0.70558407859294)*'Hintergrund Berechnung'!$I$941,MAX($E464:$G464)/($D464^0.70558407859294)*'Hintergrund Berechnung'!$I$942)</f>
        <v>#DIV/0!</v>
      </c>
      <c r="Q464" s="16" t="e">
        <f>IF($C464&lt;16,MAX($H464:$J464)/($D464^0.70558407859294)*'Hintergrund Berechnung'!$I$941,MAX($H464:$J464)/($D464^0.70558407859294)*'Hintergrund Berechnung'!$I$942)</f>
        <v>#DIV/0!</v>
      </c>
      <c r="R464" s="16" t="e">
        <f t="shared" si="22"/>
        <v>#DIV/0!</v>
      </c>
      <c r="S464" s="16" t="e">
        <f>ROUND(IF(C464&lt;16,$K464/($D464^0.450818786555515)*'Hintergrund Berechnung'!$N$941,$K464/($D464^0.450818786555515)*'Hintergrund Berechnung'!$N$942),0)</f>
        <v>#DIV/0!</v>
      </c>
      <c r="T464" s="16">
        <f>ROUND(IF(C464&lt;16,$L464*'Hintergrund Berechnung'!$O$941,$L464*'Hintergrund Berechnung'!$O$942),0)</f>
        <v>0</v>
      </c>
      <c r="U464" s="16">
        <f>ROUND(IF(C464&lt;16,IF(M464&gt;0,(25-$M464)*'Hintergrund Berechnung'!$J$941,0),IF(M464&gt;0,(25-$M464)*'Hintergrund Berechnung'!$J$942,0)),0)</f>
        <v>0</v>
      </c>
      <c r="V464" s="18" t="e">
        <f t="shared" si="23"/>
        <v>#DIV/0!</v>
      </c>
    </row>
    <row r="465" spans="15:22" x14ac:dyDescent="0.5">
      <c r="O465" s="16">
        <f t="shared" si="21"/>
        <v>0</v>
      </c>
      <c r="P465" s="16" t="e">
        <f>IF($C465&lt;16,MAX($E465:$G465)/($D465^0.70558407859294)*'Hintergrund Berechnung'!$I$941,MAX($E465:$G465)/($D465^0.70558407859294)*'Hintergrund Berechnung'!$I$942)</f>
        <v>#DIV/0!</v>
      </c>
      <c r="Q465" s="16" t="e">
        <f>IF($C465&lt;16,MAX($H465:$J465)/($D465^0.70558407859294)*'Hintergrund Berechnung'!$I$941,MAX($H465:$J465)/($D465^0.70558407859294)*'Hintergrund Berechnung'!$I$942)</f>
        <v>#DIV/0!</v>
      </c>
      <c r="R465" s="16" t="e">
        <f t="shared" si="22"/>
        <v>#DIV/0!</v>
      </c>
      <c r="S465" s="16" t="e">
        <f>ROUND(IF(C465&lt;16,$K465/($D465^0.450818786555515)*'Hintergrund Berechnung'!$N$941,$K465/($D465^0.450818786555515)*'Hintergrund Berechnung'!$N$942),0)</f>
        <v>#DIV/0!</v>
      </c>
      <c r="T465" s="16">
        <f>ROUND(IF(C465&lt;16,$L465*'Hintergrund Berechnung'!$O$941,$L465*'Hintergrund Berechnung'!$O$942),0)</f>
        <v>0</v>
      </c>
      <c r="U465" s="16">
        <f>ROUND(IF(C465&lt;16,IF(M465&gt;0,(25-$M465)*'Hintergrund Berechnung'!$J$941,0),IF(M465&gt;0,(25-$M465)*'Hintergrund Berechnung'!$J$942,0)),0)</f>
        <v>0</v>
      </c>
      <c r="V465" s="18" t="e">
        <f t="shared" si="23"/>
        <v>#DIV/0!</v>
      </c>
    </row>
    <row r="466" spans="15:22" x14ac:dyDescent="0.5">
      <c r="O466" s="16">
        <f t="shared" si="21"/>
        <v>0</v>
      </c>
      <c r="P466" s="16" t="e">
        <f>IF($C466&lt;16,MAX($E466:$G466)/($D466^0.70558407859294)*'Hintergrund Berechnung'!$I$941,MAX($E466:$G466)/($D466^0.70558407859294)*'Hintergrund Berechnung'!$I$942)</f>
        <v>#DIV/0!</v>
      </c>
      <c r="Q466" s="16" t="e">
        <f>IF($C466&lt;16,MAX($H466:$J466)/($D466^0.70558407859294)*'Hintergrund Berechnung'!$I$941,MAX($H466:$J466)/($D466^0.70558407859294)*'Hintergrund Berechnung'!$I$942)</f>
        <v>#DIV/0!</v>
      </c>
      <c r="R466" s="16" t="e">
        <f t="shared" si="22"/>
        <v>#DIV/0!</v>
      </c>
      <c r="S466" s="16" t="e">
        <f>ROUND(IF(C466&lt;16,$K466/($D466^0.450818786555515)*'Hintergrund Berechnung'!$N$941,$K466/($D466^0.450818786555515)*'Hintergrund Berechnung'!$N$942),0)</f>
        <v>#DIV/0!</v>
      </c>
      <c r="T466" s="16">
        <f>ROUND(IF(C466&lt;16,$L466*'Hintergrund Berechnung'!$O$941,$L466*'Hintergrund Berechnung'!$O$942),0)</f>
        <v>0</v>
      </c>
      <c r="U466" s="16">
        <f>ROUND(IF(C466&lt;16,IF(M466&gt;0,(25-$M466)*'Hintergrund Berechnung'!$J$941,0),IF(M466&gt;0,(25-$M466)*'Hintergrund Berechnung'!$J$942,0)),0)</f>
        <v>0</v>
      </c>
      <c r="V466" s="18" t="e">
        <f t="shared" si="23"/>
        <v>#DIV/0!</v>
      </c>
    </row>
    <row r="467" spans="15:22" x14ac:dyDescent="0.5">
      <c r="O467" s="16">
        <f t="shared" si="21"/>
        <v>0</v>
      </c>
      <c r="P467" s="16" t="e">
        <f>IF($C467&lt;16,MAX($E467:$G467)/($D467^0.70558407859294)*'Hintergrund Berechnung'!$I$941,MAX($E467:$G467)/($D467^0.70558407859294)*'Hintergrund Berechnung'!$I$942)</f>
        <v>#DIV/0!</v>
      </c>
      <c r="Q467" s="16" t="e">
        <f>IF($C467&lt;16,MAX($H467:$J467)/($D467^0.70558407859294)*'Hintergrund Berechnung'!$I$941,MAX($H467:$J467)/($D467^0.70558407859294)*'Hintergrund Berechnung'!$I$942)</f>
        <v>#DIV/0!</v>
      </c>
      <c r="R467" s="16" t="e">
        <f t="shared" si="22"/>
        <v>#DIV/0!</v>
      </c>
      <c r="S467" s="16" t="e">
        <f>ROUND(IF(C467&lt;16,$K467/($D467^0.450818786555515)*'Hintergrund Berechnung'!$N$941,$K467/($D467^0.450818786555515)*'Hintergrund Berechnung'!$N$942),0)</f>
        <v>#DIV/0!</v>
      </c>
      <c r="T467" s="16">
        <f>ROUND(IF(C467&lt;16,$L467*'Hintergrund Berechnung'!$O$941,$L467*'Hintergrund Berechnung'!$O$942),0)</f>
        <v>0</v>
      </c>
      <c r="U467" s="16">
        <f>ROUND(IF(C467&lt;16,IF(M467&gt;0,(25-$M467)*'Hintergrund Berechnung'!$J$941,0),IF(M467&gt;0,(25-$M467)*'Hintergrund Berechnung'!$J$942,0)),0)</f>
        <v>0</v>
      </c>
      <c r="V467" s="18" t="e">
        <f t="shared" si="23"/>
        <v>#DIV/0!</v>
      </c>
    </row>
    <row r="468" spans="15:22" x14ac:dyDescent="0.5">
      <c r="O468" s="16">
        <f t="shared" si="21"/>
        <v>0</v>
      </c>
      <c r="P468" s="16" t="e">
        <f>IF($C468&lt;16,MAX($E468:$G468)/($D468^0.70558407859294)*'Hintergrund Berechnung'!$I$941,MAX($E468:$G468)/($D468^0.70558407859294)*'Hintergrund Berechnung'!$I$942)</f>
        <v>#DIV/0!</v>
      </c>
      <c r="Q468" s="16" t="e">
        <f>IF($C468&lt;16,MAX($H468:$J468)/($D468^0.70558407859294)*'Hintergrund Berechnung'!$I$941,MAX($H468:$J468)/($D468^0.70558407859294)*'Hintergrund Berechnung'!$I$942)</f>
        <v>#DIV/0!</v>
      </c>
      <c r="R468" s="16" t="e">
        <f t="shared" si="22"/>
        <v>#DIV/0!</v>
      </c>
      <c r="S468" s="16" t="e">
        <f>ROUND(IF(C468&lt;16,$K468/($D468^0.450818786555515)*'Hintergrund Berechnung'!$N$941,$K468/($D468^0.450818786555515)*'Hintergrund Berechnung'!$N$942),0)</f>
        <v>#DIV/0!</v>
      </c>
      <c r="T468" s="16">
        <f>ROUND(IF(C468&lt;16,$L468*'Hintergrund Berechnung'!$O$941,$L468*'Hintergrund Berechnung'!$O$942),0)</f>
        <v>0</v>
      </c>
      <c r="U468" s="16">
        <f>ROUND(IF(C468&lt;16,IF(M468&gt;0,(25-$M468)*'Hintergrund Berechnung'!$J$941,0),IF(M468&gt;0,(25-$M468)*'Hintergrund Berechnung'!$J$942,0)),0)</f>
        <v>0</v>
      </c>
      <c r="V468" s="18" t="e">
        <f t="shared" si="23"/>
        <v>#DIV/0!</v>
      </c>
    </row>
    <row r="469" spans="15:22" x14ac:dyDescent="0.5">
      <c r="O469" s="16">
        <f t="shared" si="21"/>
        <v>0</v>
      </c>
      <c r="P469" s="16" t="e">
        <f>IF($C469&lt;16,MAX($E469:$G469)/($D469^0.70558407859294)*'Hintergrund Berechnung'!$I$941,MAX($E469:$G469)/($D469^0.70558407859294)*'Hintergrund Berechnung'!$I$942)</f>
        <v>#DIV/0!</v>
      </c>
      <c r="Q469" s="16" t="e">
        <f>IF($C469&lt;16,MAX($H469:$J469)/($D469^0.70558407859294)*'Hintergrund Berechnung'!$I$941,MAX($H469:$J469)/($D469^0.70558407859294)*'Hintergrund Berechnung'!$I$942)</f>
        <v>#DIV/0!</v>
      </c>
      <c r="R469" s="16" t="e">
        <f t="shared" si="22"/>
        <v>#DIV/0!</v>
      </c>
      <c r="S469" s="16" t="e">
        <f>ROUND(IF(C469&lt;16,$K469/($D469^0.450818786555515)*'Hintergrund Berechnung'!$N$941,$K469/($D469^0.450818786555515)*'Hintergrund Berechnung'!$N$942),0)</f>
        <v>#DIV/0!</v>
      </c>
      <c r="T469" s="16">
        <f>ROUND(IF(C469&lt;16,$L469*'Hintergrund Berechnung'!$O$941,$L469*'Hintergrund Berechnung'!$O$942),0)</f>
        <v>0</v>
      </c>
      <c r="U469" s="16">
        <f>ROUND(IF(C469&lt;16,IF(M469&gt;0,(25-$M469)*'Hintergrund Berechnung'!$J$941,0),IF(M469&gt;0,(25-$M469)*'Hintergrund Berechnung'!$J$942,0)),0)</f>
        <v>0</v>
      </c>
      <c r="V469" s="18" t="e">
        <f t="shared" si="23"/>
        <v>#DIV/0!</v>
      </c>
    </row>
    <row r="470" spans="15:22" x14ac:dyDescent="0.5">
      <c r="O470" s="16">
        <f t="shared" si="21"/>
        <v>0</v>
      </c>
      <c r="P470" s="16" t="e">
        <f>IF($C470&lt;16,MAX($E470:$G470)/($D470^0.70558407859294)*'Hintergrund Berechnung'!$I$941,MAX($E470:$G470)/($D470^0.70558407859294)*'Hintergrund Berechnung'!$I$942)</f>
        <v>#DIV/0!</v>
      </c>
      <c r="Q470" s="16" t="e">
        <f>IF($C470&lt;16,MAX($H470:$J470)/($D470^0.70558407859294)*'Hintergrund Berechnung'!$I$941,MAX($H470:$J470)/($D470^0.70558407859294)*'Hintergrund Berechnung'!$I$942)</f>
        <v>#DIV/0!</v>
      </c>
      <c r="R470" s="16" t="e">
        <f t="shared" si="22"/>
        <v>#DIV/0!</v>
      </c>
      <c r="S470" s="16" t="e">
        <f>ROUND(IF(C470&lt;16,$K470/($D470^0.450818786555515)*'Hintergrund Berechnung'!$N$941,$K470/($D470^0.450818786555515)*'Hintergrund Berechnung'!$N$942),0)</f>
        <v>#DIV/0!</v>
      </c>
      <c r="T470" s="16">
        <f>ROUND(IF(C470&lt;16,$L470*'Hintergrund Berechnung'!$O$941,$L470*'Hintergrund Berechnung'!$O$942),0)</f>
        <v>0</v>
      </c>
      <c r="U470" s="16">
        <f>ROUND(IF(C470&lt;16,IF(M470&gt;0,(25-$M470)*'Hintergrund Berechnung'!$J$941,0),IF(M470&gt;0,(25-$M470)*'Hintergrund Berechnung'!$J$942,0)),0)</f>
        <v>0</v>
      </c>
      <c r="V470" s="18" t="e">
        <f t="shared" si="23"/>
        <v>#DIV/0!</v>
      </c>
    </row>
    <row r="471" spans="15:22" x14ac:dyDescent="0.5">
      <c r="O471" s="16">
        <f t="shared" si="21"/>
        <v>0</v>
      </c>
      <c r="P471" s="16" t="e">
        <f>IF($C471&lt;16,MAX($E471:$G471)/($D471^0.70558407859294)*'Hintergrund Berechnung'!$I$941,MAX($E471:$G471)/($D471^0.70558407859294)*'Hintergrund Berechnung'!$I$942)</f>
        <v>#DIV/0!</v>
      </c>
      <c r="Q471" s="16" t="e">
        <f>IF($C471&lt;16,MAX($H471:$J471)/($D471^0.70558407859294)*'Hintergrund Berechnung'!$I$941,MAX($H471:$J471)/($D471^0.70558407859294)*'Hintergrund Berechnung'!$I$942)</f>
        <v>#DIV/0!</v>
      </c>
      <c r="R471" s="16" t="e">
        <f t="shared" si="22"/>
        <v>#DIV/0!</v>
      </c>
      <c r="S471" s="16" t="e">
        <f>ROUND(IF(C471&lt;16,$K471/($D471^0.450818786555515)*'Hintergrund Berechnung'!$N$941,$K471/($D471^0.450818786555515)*'Hintergrund Berechnung'!$N$942),0)</f>
        <v>#DIV/0!</v>
      </c>
      <c r="T471" s="16">
        <f>ROUND(IF(C471&lt;16,$L471*'Hintergrund Berechnung'!$O$941,$L471*'Hintergrund Berechnung'!$O$942),0)</f>
        <v>0</v>
      </c>
      <c r="U471" s="16">
        <f>ROUND(IF(C471&lt;16,IF(M471&gt;0,(25-$M471)*'Hintergrund Berechnung'!$J$941,0),IF(M471&gt;0,(25-$M471)*'Hintergrund Berechnung'!$J$942,0)),0)</f>
        <v>0</v>
      </c>
      <c r="V471" s="18" t="e">
        <f t="shared" si="23"/>
        <v>#DIV/0!</v>
      </c>
    </row>
    <row r="472" spans="15:22" x14ac:dyDescent="0.5">
      <c r="O472" s="16">
        <f t="shared" si="21"/>
        <v>0</v>
      </c>
      <c r="P472" s="16" t="e">
        <f>IF($C472&lt;16,MAX($E472:$G472)/($D472^0.70558407859294)*'Hintergrund Berechnung'!$I$941,MAX($E472:$G472)/($D472^0.70558407859294)*'Hintergrund Berechnung'!$I$942)</f>
        <v>#DIV/0!</v>
      </c>
      <c r="Q472" s="16" t="e">
        <f>IF($C472&lt;16,MAX($H472:$J472)/($D472^0.70558407859294)*'Hintergrund Berechnung'!$I$941,MAX($H472:$J472)/($D472^0.70558407859294)*'Hintergrund Berechnung'!$I$942)</f>
        <v>#DIV/0!</v>
      </c>
      <c r="R472" s="16" t="e">
        <f t="shared" si="22"/>
        <v>#DIV/0!</v>
      </c>
      <c r="S472" s="16" t="e">
        <f>ROUND(IF(C472&lt;16,$K472/($D472^0.450818786555515)*'Hintergrund Berechnung'!$N$941,$K472/($D472^0.450818786555515)*'Hintergrund Berechnung'!$N$942),0)</f>
        <v>#DIV/0!</v>
      </c>
      <c r="T472" s="16">
        <f>ROUND(IF(C472&lt;16,$L472*'Hintergrund Berechnung'!$O$941,$L472*'Hintergrund Berechnung'!$O$942),0)</f>
        <v>0</v>
      </c>
      <c r="U472" s="16">
        <f>ROUND(IF(C472&lt;16,IF(M472&gt;0,(25-$M472)*'Hintergrund Berechnung'!$J$941,0),IF(M472&gt;0,(25-$M472)*'Hintergrund Berechnung'!$J$942,0)),0)</f>
        <v>0</v>
      </c>
      <c r="V472" s="18" t="e">
        <f t="shared" si="23"/>
        <v>#DIV/0!</v>
      </c>
    </row>
    <row r="473" spans="15:22" x14ac:dyDescent="0.5">
      <c r="O473" s="16">
        <f t="shared" si="21"/>
        <v>0</v>
      </c>
      <c r="P473" s="16" t="e">
        <f>IF($C473&lt;16,MAX($E473:$G473)/($D473^0.70558407859294)*'Hintergrund Berechnung'!$I$941,MAX($E473:$G473)/($D473^0.70558407859294)*'Hintergrund Berechnung'!$I$942)</f>
        <v>#DIV/0!</v>
      </c>
      <c r="Q473" s="16" t="e">
        <f>IF($C473&lt;16,MAX($H473:$J473)/($D473^0.70558407859294)*'Hintergrund Berechnung'!$I$941,MAX($H473:$J473)/($D473^0.70558407859294)*'Hintergrund Berechnung'!$I$942)</f>
        <v>#DIV/0!</v>
      </c>
      <c r="R473" s="16" t="e">
        <f t="shared" si="22"/>
        <v>#DIV/0!</v>
      </c>
      <c r="S473" s="16" t="e">
        <f>ROUND(IF(C473&lt;16,$K473/($D473^0.450818786555515)*'Hintergrund Berechnung'!$N$941,$K473/($D473^0.450818786555515)*'Hintergrund Berechnung'!$N$942),0)</f>
        <v>#DIV/0!</v>
      </c>
      <c r="T473" s="16">
        <f>ROUND(IF(C473&lt;16,$L473*'Hintergrund Berechnung'!$O$941,$L473*'Hintergrund Berechnung'!$O$942),0)</f>
        <v>0</v>
      </c>
      <c r="U473" s="16">
        <f>ROUND(IF(C473&lt;16,IF(M473&gt;0,(25-$M473)*'Hintergrund Berechnung'!$J$941,0),IF(M473&gt;0,(25-$M473)*'Hintergrund Berechnung'!$J$942,0)),0)</f>
        <v>0</v>
      </c>
      <c r="V473" s="18" t="e">
        <f t="shared" si="23"/>
        <v>#DIV/0!</v>
      </c>
    </row>
    <row r="474" spans="15:22" x14ac:dyDescent="0.5">
      <c r="O474" s="16">
        <f t="shared" si="21"/>
        <v>0</v>
      </c>
      <c r="P474" s="16" t="e">
        <f>IF($C474&lt;16,MAX($E474:$G474)/($D474^0.70558407859294)*'Hintergrund Berechnung'!$I$941,MAX($E474:$G474)/($D474^0.70558407859294)*'Hintergrund Berechnung'!$I$942)</f>
        <v>#DIV/0!</v>
      </c>
      <c r="Q474" s="16" t="e">
        <f>IF($C474&lt;16,MAX($H474:$J474)/($D474^0.70558407859294)*'Hintergrund Berechnung'!$I$941,MAX($H474:$J474)/($D474^0.70558407859294)*'Hintergrund Berechnung'!$I$942)</f>
        <v>#DIV/0!</v>
      </c>
      <c r="R474" s="16" t="e">
        <f t="shared" si="22"/>
        <v>#DIV/0!</v>
      </c>
      <c r="S474" s="16" t="e">
        <f>ROUND(IF(C474&lt;16,$K474/($D474^0.450818786555515)*'Hintergrund Berechnung'!$N$941,$K474/($D474^0.450818786555515)*'Hintergrund Berechnung'!$N$942),0)</f>
        <v>#DIV/0!</v>
      </c>
      <c r="T474" s="16">
        <f>ROUND(IF(C474&lt;16,$L474*'Hintergrund Berechnung'!$O$941,$L474*'Hintergrund Berechnung'!$O$942),0)</f>
        <v>0</v>
      </c>
      <c r="U474" s="16">
        <f>ROUND(IF(C474&lt;16,IF(M474&gt;0,(25-$M474)*'Hintergrund Berechnung'!$J$941,0),IF(M474&gt;0,(25-$M474)*'Hintergrund Berechnung'!$J$942,0)),0)</f>
        <v>0</v>
      </c>
      <c r="V474" s="18" t="e">
        <f t="shared" si="23"/>
        <v>#DIV/0!</v>
      </c>
    </row>
    <row r="475" spans="15:22" x14ac:dyDescent="0.5">
      <c r="O475" s="16">
        <f t="shared" si="21"/>
        <v>0</v>
      </c>
      <c r="P475" s="16" t="e">
        <f>IF($C475&lt;16,MAX($E475:$G475)/($D475^0.70558407859294)*'Hintergrund Berechnung'!$I$941,MAX($E475:$G475)/($D475^0.70558407859294)*'Hintergrund Berechnung'!$I$942)</f>
        <v>#DIV/0!</v>
      </c>
      <c r="Q475" s="16" t="e">
        <f>IF($C475&lt;16,MAX($H475:$J475)/($D475^0.70558407859294)*'Hintergrund Berechnung'!$I$941,MAX($H475:$J475)/($D475^0.70558407859294)*'Hintergrund Berechnung'!$I$942)</f>
        <v>#DIV/0!</v>
      </c>
      <c r="R475" s="16" t="e">
        <f t="shared" si="22"/>
        <v>#DIV/0!</v>
      </c>
      <c r="S475" s="16" t="e">
        <f>ROUND(IF(C475&lt;16,$K475/($D475^0.450818786555515)*'Hintergrund Berechnung'!$N$941,$K475/($D475^0.450818786555515)*'Hintergrund Berechnung'!$N$942),0)</f>
        <v>#DIV/0!</v>
      </c>
      <c r="T475" s="16">
        <f>ROUND(IF(C475&lt;16,$L475*'Hintergrund Berechnung'!$O$941,$L475*'Hintergrund Berechnung'!$O$942),0)</f>
        <v>0</v>
      </c>
      <c r="U475" s="16">
        <f>ROUND(IF(C475&lt;16,IF(M475&gt;0,(25-$M475)*'Hintergrund Berechnung'!$J$941,0),IF(M475&gt;0,(25-$M475)*'Hintergrund Berechnung'!$J$942,0)),0)</f>
        <v>0</v>
      </c>
      <c r="V475" s="18" t="e">
        <f t="shared" si="23"/>
        <v>#DIV/0!</v>
      </c>
    </row>
    <row r="476" spans="15:22" x14ac:dyDescent="0.5">
      <c r="O476" s="16">
        <f t="shared" si="21"/>
        <v>0</v>
      </c>
      <c r="P476" s="16" t="e">
        <f>IF($C476&lt;16,MAX($E476:$G476)/($D476^0.70558407859294)*'Hintergrund Berechnung'!$I$941,MAX($E476:$G476)/($D476^0.70558407859294)*'Hintergrund Berechnung'!$I$942)</f>
        <v>#DIV/0!</v>
      </c>
      <c r="Q476" s="16" t="e">
        <f>IF($C476&lt;16,MAX($H476:$J476)/($D476^0.70558407859294)*'Hintergrund Berechnung'!$I$941,MAX($H476:$J476)/($D476^0.70558407859294)*'Hintergrund Berechnung'!$I$942)</f>
        <v>#DIV/0!</v>
      </c>
      <c r="R476" s="16" t="e">
        <f t="shared" si="22"/>
        <v>#DIV/0!</v>
      </c>
      <c r="S476" s="16" t="e">
        <f>ROUND(IF(C476&lt;16,$K476/($D476^0.450818786555515)*'Hintergrund Berechnung'!$N$941,$K476/($D476^0.450818786555515)*'Hintergrund Berechnung'!$N$942),0)</f>
        <v>#DIV/0!</v>
      </c>
      <c r="T476" s="16">
        <f>ROUND(IF(C476&lt;16,$L476*'Hintergrund Berechnung'!$O$941,$L476*'Hintergrund Berechnung'!$O$942),0)</f>
        <v>0</v>
      </c>
      <c r="U476" s="16">
        <f>ROUND(IF(C476&lt;16,IF(M476&gt;0,(25-$M476)*'Hintergrund Berechnung'!$J$941,0),IF(M476&gt;0,(25-$M476)*'Hintergrund Berechnung'!$J$942,0)),0)</f>
        <v>0</v>
      </c>
      <c r="V476" s="18" t="e">
        <f t="shared" si="23"/>
        <v>#DIV/0!</v>
      </c>
    </row>
    <row r="477" spans="15:22" x14ac:dyDescent="0.5">
      <c r="O477" s="16">
        <f t="shared" si="21"/>
        <v>0</v>
      </c>
      <c r="P477" s="16" t="e">
        <f>IF($C477&lt;16,MAX($E477:$G477)/($D477^0.70558407859294)*'Hintergrund Berechnung'!$I$941,MAX($E477:$G477)/($D477^0.70558407859294)*'Hintergrund Berechnung'!$I$942)</f>
        <v>#DIV/0!</v>
      </c>
      <c r="Q477" s="16" t="e">
        <f>IF($C477&lt;16,MAX($H477:$J477)/($D477^0.70558407859294)*'Hintergrund Berechnung'!$I$941,MAX($H477:$J477)/($D477^0.70558407859294)*'Hintergrund Berechnung'!$I$942)</f>
        <v>#DIV/0!</v>
      </c>
      <c r="R477" s="16" t="e">
        <f t="shared" si="22"/>
        <v>#DIV/0!</v>
      </c>
      <c r="S477" s="16" t="e">
        <f>ROUND(IF(C477&lt;16,$K477/($D477^0.450818786555515)*'Hintergrund Berechnung'!$N$941,$K477/($D477^0.450818786555515)*'Hintergrund Berechnung'!$N$942),0)</f>
        <v>#DIV/0!</v>
      </c>
      <c r="T477" s="16">
        <f>ROUND(IF(C477&lt;16,$L477*'Hintergrund Berechnung'!$O$941,$L477*'Hintergrund Berechnung'!$O$942),0)</f>
        <v>0</v>
      </c>
      <c r="U477" s="16">
        <f>ROUND(IF(C477&lt;16,IF(M477&gt;0,(25-$M477)*'Hintergrund Berechnung'!$J$941,0),IF(M477&gt;0,(25-$M477)*'Hintergrund Berechnung'!$J$942,0)),0)</f>
        <v>0</v>
      </c>
      <c r="V477" s="18" t="e">
        <f t="shared" si="23"/>
        <v>#DIV/0!</v>
      </c>
    </row>
    <row r="478" spans="15:22" x14ac:dyDescent="0.5">
      <c r="O478" s="16">
        <f t="shared" si="21"/>
        <v>0</v>
      </c>
      <c r="P478" s="16" t="e">
        <f>IF($C478&lt;16,MAX($E478:$G478)/($D478^0.70558407859294)*'Hintergrund Berechnung'!$I$941,MAX($E478:$G478)/($D478^0.70558407859294)*'Hintergrund Berechnung'!$I$942)</f>
        <v>#DIV/0!</v>
      </c>
      <c r="Q478" s="16" t="e">
        <f>IF($C478&lt;16,MAX($H478:$J478)/($D478^0.70558407859294)*'Hintergrund Berechnung'!$I$941,MAX($H478:$J478)/($D478^0.70558407859294)*'Hintergrund Berechnung'!$I$942)</f>
        <v>#DIV/0!</v>
      </c>
      <c r="R478" s="16" t="e">
        <f t="shared" si="22"/>
        <v>#DIV/0!</v>
      </c>
      <c r="S478" s="16" t="e">
        <f>ROUND(IF(C478&lt;16,$K478/($D478^0.450818786555515)*'Hintergrund Berechnung'!$N$941,$K478/($D478^0.450818786555515)*'Hintergrund Berechnung'!$N$942),0)</f>
        <v>#DIV/0!</v>
      </c>
      <c r="T478" s="16">
        <f>ROUND(IF(C478&lt;16,$L478*'Hintergrund Berechnung'!$O$941,$L478*'Hintergrund Berechnung'!$O$942),0)</f>
        <v>0</v>
      </c>
      <c r="U478" s="16">
        <f>ROUND(IF(C478&lt;16,IF(M478&gt;0,(25-$M478)*'Hintergrund Berechnung'!$J$941,0),IF(M478&gt;0,(25-$M478)*'Hintergrund Berechnung'!$J$942,0)),0)</f>
        <v>0</v>
      </c>
      <c r="V478" s="18" t="e">
        <f t="shared" si="23"/>
        <v>#DIV/0!</v>
      </c>
    </row>
    <row r="479" spans="15:22" x14ac:dyDescent="0.5">
      <c r="O479" s="16">
        <f t="shared" si="21"/>
        <v>0</v>
      </c>
      <c r="P479" s="16" t="e">
        <f>IF($C479&lt;16,MAX($E479:$G479)/($D479^0.70558407859294)*'Hintergrund Berechnung'!$I$941,MAX($E479:$G479)/($D479^0.70558407859294)*'Hintergrund Berechnung'!$I$942)</f>
        <v>#DIV/0!</v>
      </c>
      <c r="Q479" s="16" t="e">
        <f>IF($C479&lt;16,MAX($H479:$J479)/($D479^0.70558407859294)*'Hintergrund Berechnung'!$I$941,MAX($H479:$J479)/($D479^0.70558407859294)*'Hintergrund Berechnung'!$I$942)</f>
        <v>#DIV/0!</v>
      </c>
      <c r="R479" s="16" t="e">
        <f t="shared" si="22"/>
        <v>#DIV/0!</v>
      </c>
      <c r="S479" s="16" t="e">
        <f>ROUND(IF(C479&lt;16,$K479/($D479^0.450818786555515)*'Hintergrund Berechnung'!$N$941,$K479/($D479^0.450818786555515)*'Hintergrund Berechnung'!$N$942),0)</f>
        <v>#DIV/0!</v>
      </c>
      <c r="T479" s="16">
        <f>ROUND(IF(C479&lt;16,$L479*'Hintergrund Berechnung'!$O$941,$L479*'Hintergrund Berechnung'!$O$942),0)</f>
        <v>0</v>
      </c>
      <c r="U479" s="16">
        <f>ROUND(IF(C479&lt;16,IF(M479&gt;0,(25-$M479)*'Hintergrund Berechnung'!$J$941,0),IF(M479&gt;0,(25-$M479)*'Hintergrund Berechnung'!$J$942,0)),0)</f>
        <v>0</v>
      </c>
      <c r="V479" s="18" t="e">
        <f t="shared" si="23"/>
        <v>#DIV/0!</v>
      </c>
    </row>
    <row r="480" spans="15:22" x14ac:dyDescent="0.5">
      <c r="O480" s="16">
        <f t="shared" si="21"/>
        <v>0</v>
      </c>
      <c r="P480" s="16" t="e">
        <f>IF($C480&lt;16,MAX($E480:$G480)/($D480^0.70558407859294)*'Hintergrund Berechnung'!$I$941,MAX($E480:$G480)/($D480^0.70558407859294)*'Hintergrund Berechnung'!$I$942)</f>
        <v>#DIV/0!</v>
      </c>
      <c r="Q480" s="16" t="e">
        <f>IF($C480&lt;16,MAX($H480:$J480)/($D480^0.70558407859294)*'Hintergrund Berechnung'!$I$941,MAX($H480:$J480)/($D480^0.70558407859294)*'Hintergrund Berechnung'!$I$942)</f>
        <v>#DIV/0!</v>
      </c>
      <c r="R480" s="16" t="e">
        <f t="shared" si="22"/>
        <v>#DIV/0!</v>
      </c>
      <c r="S480" s="16" t="e">
        <f>ROUND(IF(C480&lt;16,$K480/($D480^0.450818786555515)*'Hintergrund Berechnung'!$N$941,$K480/($D480^0.450818786555515)*'Hintergrund Berechnung'!$N$942),0)</f>
        <v>#DIV/0!</v>
      </c>
      <c r="T480" s="16">
        <f>ROUND(IF(C480&lt;16,$L480*'Hintergrund Berechnung'!$O$941,$L480*'Hintergrund Berechnung'!$O$942),0)</f>
        <v>0</v>
      </c>
      <c r="U480" s="16">
        <f>ROUND(IF(C480&lt;16,IF(M480&gt;0,(25-$M480)*'Hintergrund Berechnung'!$J$941,0),IF(M480&gt;0,(25-$M480)*'Hintergrund Berechnung'!$J$942,0)),0)</f>
        <v>0</v>
      </c>
      <c r="V480" s="18" t="e">
        <f t="shared" si="23"/>
        <v>#DIV/0!</v>
      </c>
    </row>
    <row r="481" spans="15:22" x14ac:dyDescent="0.5">
      <c r="O481" s="16">
        <f t="shared" si="21"/>
        <v>0</v>
      </c>
      <c r="P481" s="16" t="e">
        <f>IF($C481&lt;16,MAX($E481:$G481)/($D481^0.70558407859294)*'Hintergrund Berechnung'!$I$941,MAX($E481:$G481)/($D481^0.70558407859294)*'Hintergrund Berechnung'!$I$942)</f>
        <v>#DIV/0!</v>
      </c>
      <c r="Q481" s="16" t="e">
        <f>IF($C481&lt;16,MAX($H481:$J481)/($D481^0.70558407859294)*'Hintergrund Berechnung'!$I$941,MAX($H481:$J481)/($D481^0.70558407859294)*'Hintergrund Berechnung'!$I$942)</f>
        <v>#DIV/0!</v>
      </c>
      <c r="R481" s="16" t="e">
        <f t="shared" si="22"/>
        <v>#DIV/0!</v>
      </c>
      <c r="S481" s="16" t="e">
        <f>ROUND(IF(C481&lt;16,$K481/($D481^0.450818786555515)*'Hintergrund Berechnung'!$N$941,$K481/($D481^0.450818786555515)*'Hintergrund Berechnung'!$N$942),0)</f>
        <v>#DIV/0!</v>
      </c>
      <c r="T481" s="16">
        <f>ROUND(IF(C481&lt;16,$L481*'Hintergrund Berechnung'!$O$941,$L481*'Hintergrund Berechnung'!$O$942),0)</f>
        <v>0</v>
      </c>
      <c r="U481" s="16">
        <f>ROUND(IF(C481&lt;16,IF(M481&gt;0,(25-$M481)*'Hintergrund Berechnung'!$J$941,0),IF(M481&gt;0,(25-$M481)*'Hintergrund Berechnung'!$J$942,0)),0)</f>
        <v>0</v>
      </c>
      <c r="V481" s="18" t="e">
        <f t="shared" si="23"/>
        <v>#DIV/0!</v>
      </c>
    </row>
    <row r="482" spans="15:22" x14ac:dyDescent="0.5">
      <c r="O482" s="16">
        <f t="shared" si="21"/>
        <v>0</v>
      </c>
      <c r="P482" s="16" t="e">
        <f>IF($C482&lt;16,MAX($E482:$G482)/($D482^0.70558407859294)*'Hintergrund Berechnung'!$I$941,MAX($E482:$G482)/($D482^0.70558407859294)*'Hintergrund Berechnung'!$I$942)</f>
        <v>#DIV/0!</v>
      </c>
      <c r="Q482" s="16" t="e">
        <f>IF($C482&lt;16,MAX($H482:$J482)/($D482^0.70558407859294)*'Hintergrund Berechnung'!$I$941,MAX($H482:$J482)/($D482^0.70558407859294)*'Hintergrund Berechnung'!$I$942)</f>
        <v>#DIV/0!</v>
      </c>
      <c r="R482" s="16" t="e">
        <f t="shared" si="22"/>
        <v>#DIV/0!</v>
      </c>
      <c r="S482" s="16" t="e">
        <f>ROUND(IF(C482&lt;16,$K482/($D482^0.450818786555515)*'Hintergrund Berechnung'!$N$941,$K482/($D482^0.450818786555515)*'Hintergrund Berechnung'!$N$942),0)</f>
        <v>#DIV/0!</v>
      </c>
      <c r="T482" s="16">
        <f>ROUND(IF(C482&lt;16,$L482*'Hintergrund Berechnung'!$O$941,$L482*'Hintergrund Berechnung'!$O$942),0)</f>
        <v>0</v>
      </c>
      <c r="U482" s="16">
        <f>ROUND(IF(C482&lt;16,IF(M482&gt;0,(25-$M482)*'Hintergrund Berechnung'!$J$941,0),IF(M482&gt;0,(25-$M482)*'Hintergrund Berechnung'!$J$942,0)),0)</f>
        <v>0</v>
      </c>
      <c r="V482" s="18" t="e">
        <f t="shared" si="23"/>
        <v>#DIV/0!</v>
      </c>
    </row>
    <row r="483" spans="15:22" x14ac:dyDescent="0.5">
      <c r="O483" s="16">
        <f t="shared" si="21"/>
        <v>0</v>
      </c>
      <c r="P483" s="16" t="e">
        <f>IF($C483&lt;16,MAX($E483:$G483)/($D483^0.70558407859294)*'Hintergrund Berechnung'!$I$941,MAX($E483:$G483)/($D483^0.70558407859294)*'Hintergrund Berechnung'!$I$942)</f>
        <v>#DIV/0!</v>
      </c>
      <c r="Q483" s="16" t="e">
        <f>IF($C483&lt;16,MAX($H483:$J483)/($D483^0.70558407859294)*'Hintergrund Berechnung'!$I$941,MAX($H483:$J483)/($D483^0.70558407859294)*'Hintergrund Berechnung'!$I$942)</f>
        <v>#DIV/0!</v>
      </c>
      <c r="R483" s="16" t="e">
        <f t="shared" si="22"/>
        <v>#DIV/0!</v>
      </c>
      <c r="S483" s="16" t="e">
        <f>ROUND(IF(C483&lt;16,$K483/($D483^0.450818786555515)*'Hintergrund Berechnung'!$N$941,$K483/($D483^0.450818786555515)*'Hintergrund Berechnung'!$N$942),0)</f>
        <v>#DIV/0!</v>
      </c>
      <c r="T483" s="16">
        <f>ROUND(IF(C483&lt;16,$L483*'Hintergrund Berechnung'!$O$941,$L483*'Hintergrund Berechnung'!$O$942),0)</f>
        <v>0</v>
      </c>
      <c r="U483" s="16">
        <f>ROUND(IF(C483&lt;16,IF(M483&gt;0,(25-$M483)*'Hintergrund Berechnung'!$J$941,0),IF(M483&gt;0,(25-$M483)*'Hintergrund Berechnung'!$J$942,0)),0)</f>
        <v>0</v>
      </c>
      <c r="V483" s="18" t="e">
        <f t="shared" si="23"/>
        <v>#DIV/0!</v>
      </c>
    </row>
    <row r="484" spans="15:22" x14ac:dyDescent="0.5">
      <c r="O484" s="16">
        <f t="shared" si="21"/>
        <v>0</v>
      </c>
      <c r="P484" s="16" t="e">
        <f>IF($C484&lt;16,MAX($E484:$G484)/($D484^0.70558407859294)*'Hintergrund Berechnung'!$I$941,MAX($E484:$G484)/($D484^0.70558407859294)*'Hintergrund Berechnung'!$I$942)</f>
        <v>#DIV/0!</v>
      </c>
      <c r="Q484" s="16" t="e">
        <f>IF($C484&lt;16,MAX($H484:$J484)/($D484^0.70558407859294)*'Hintergrund Berechnung'!$I$941,MAX($H484:$J484)/($D484^0.70558407859294)*'Hintergrund Berechnung'!$I$942)</f>
        <v>#DIV/0!</v>
      </c>
      <c r="R484" s="16" t="e">
        <f t="shared" si="22"/>
        <v>#DIV/0!</v>
      </c>
      <c r="S484" s="16" t="e">
        <f>ROUND(IF(C484&lt;16,$K484/($D484^0.450818786555515)*'Hintergrund Berechnung'!$N$941,$K484/($D484^0.450818786555515)*'Hintergrund Berechnung'!$N$942),0)</f>
        <v>#DIV/0!</v>
      </c>
      <c r="T484" s="16">
        <f>ROUND(IF(C484&lt;16,$L484*'Hintergrund Berechnung'!$O$941,$L484*'Hintergrund Berechnung'!$O$942),0)</f>
        <v>0</v>
      </c>
      <c r="U484" s="16">
        <f>ROUND(IF(C484&lt;16,IF(M484&gt;0,(25-$M484)*'Hintergrund Berechnung'!$J$941,0),IF(M484&gt;0,(25-$M484)*'Hintergrund Berechnung'!$J$942,0)),0)</f>
        <v>0</v>
      </c>
      <c r="V484" s="18" t="e">
        <f t="shared" si="23"/>
        <v>#DIV/0!</v>
      </c>
    </row>
    <row r="485" spans="15:22" x14ac:dyDescent="0.5">
      <c r="O485" s="16">
        <f t="shared" si="21"/>
        <v>0</v>
      </c>
      <c r="P485" s="16" t="e">
        <f>IF($C485&lt;16,MAX($E485:$G485)/($D485^0.70558407859294)*'Hintergrund Berechnung'!$I$941,MAX($E485:$G485)/($D485^0.70558407859294)*'Hintergrund Berechnung'!$I$942)</f>
        <v>#DIV/0!</v>
      </c>
      <c r="Q485" s="16" t="e">
        <f>IF($C485&lt;16,MAX($H485:$J485)/($D485^0.70558407859294)*'Hintergrund Berechnung'!$I$941,MAX($H485:$J485)/($D485^0.70558407859294)*'Hintergrund Berechnung'!$I$942)</f>
        <v>#DIV/0!</v>
      </c>
      <c r="R485" s="16" t="e">
        <f t="shared" si="22"/>
        <v>#DIV/0!</v>
      </c>
      <c r="S485" s="16" t="e">
        <f>ROUND(IF(C485&lt;16,$K485/($D485^0.450818786555515)*'Hintergrund Berechnung'!$N$941,$K485/($D485^0.450818786555515)*'Hintergrund Berechnung'!$N$942),0)</f>
        <v>#DIV/0!</v>
      </c>
      <c r="T485" s="16">
        <f>ROUND(IF(C485&lt;16,$L485*'Hintergrund Berechnung'!$O$941,$L485*'Hintergrund Berechnung'!$O$942),0)</f>
        <v>0</v>
      </c>
      <c r="U485" s="16">
        <f>ROUND(IF(C485&lt;16,IF(M485&gt;0,(25-$M485)*'Hintergrund Berechnung'!$J$941,0),IF(M485&gt;0,(25-$M485)*'Hintergrund Berechnung'!$J$942,0)),0)</f>
        <v>0</v>
      </c>
      <c r="V485" s="18" t="e">
        <f t="shared" si="23"/>
        <v>#DIV/0!</v>
      </c>
    </row>
    <row r="486" spans="15:22" x14ac:dyDescent="0.5">
      <c r="O486" s="16">
        <f t="shared" si="21"/>
        <v>0</v>
      </c>
      <c r="P486" s="16" t="e">
        <f>IF($C486&lt;16,MAX($E486:$G486)/($D486^0.70558407859294)*'Hintergrund Berechnung'!$I$941,MAX($E486:$G486)/($D486^0.70558407859294)*'Hintergrund Berechnung'!$I$942)</f>
        <v>#DIV/0!</v>
      </c>
      <c r="Q486" s="16" t="e">
        <f>IF($C486&lt;16,MAX($H486:$J486)/($D486^0.70558407859294)*'Hintergrund Berechnung'!$I$941,MAX($H486:$J486)/($D486^0.70558407859294)*'Hintergrund Berechnung'!$I$942)</f>
        <v>#DIV/0!</v>
      </c>
      <c r="R486" s="16" t="e">
        <f t="shared" si="22"/>
        <v>#DIV/0!</v>
      </c>
      <c r="S486" s="16" t="e">
        <f>ROUND(IF(C486&lt;16,$K486/($D486^0.450818786555515)*'Hintergrund Berechnung'!$N$941,$K486/($D486^0.450818786555515)*'Hintergrund Berechnung'!$N$942),0)</f>
        <v>#DIV/0!</v>
      </c>
      <c r="T486" s="16">
        <f>ROUND(IF(C486&lt;16,$L486*'Hintergrund Berechnung'!$O$941,$L486*'Hintergrund Berechnung'!$O$942),0)</f>
        <v>0</v>
      </c>
      <c r="U486" s="16">
        <f>ROUND(IF(C486&lt;16,IF(M486&gt;0,(25-$M486)*'Hintergrund Berechnung'!$J$941,0),IF(M486&gt;0,(25-$M486)*'Hintergrund Berechnung'!$J$942,0)),0)</f>
        <v>0</v>
      </c>
      <c r="V486" s="18" t="e">
        <f t="shared" si="23"/>
        <v>#DIV/0!</v>
      </c>
    </row>
    <row r="487" spans="15:22" x14ac:dyDescent="0.5">
      <c r="O487" s="16">
        <f t="shared" si="21"/>
        <v>0</v>
      </c>
      <c r="P487" s="16" t="e">
        <f>IF($C487&lt;16,MAX($E487:$G487)/($D487^0.70558407859294)*'Hintergrund Berechnung'!$I$941,MAX($E487:$G487)/($D487^0.70558407859294)*'Hintergrund Berechnung'!$I$942)</f>
        <v>#DIV/0!</v>
      </c>
      <c r="Q487" s="16" t="e">
        <f>IF($C487&lt;16,MAX($H487:$J487)/($D487^0.70558407859294)*'Hintergrund Berechnung'!$I$941,MAX($H487:$J487)/($D487^0.70558407859294)*'Hintergrund Berechnung'!$I$942)</f>
        <v>#DIV/0!</v>
      </c>
      <c r="R487" s="16" t="e">
        <f t="shared" si="22"/>
        <v>#DIV/0!</v>
      </c>
      <c r="S487" s="16" t="e">
        <f>ROUND(IF(C487&lt;16,$K487/($D487^0.450818786555515)*'Hintergrund Berechnung'!$N$941,$K487/($D487^0.450818786555515)*'Hintergrund Berechnung'!$N$942),0)</f>
        <v>#DIV/0!</v>
      </c>
      <c r="T487" s="16">
        <f>ROUND(IF(C487&lt;16,$L487*'Hintergrund Berechnung'!$O$941,$L487*'Hintergrund Berechnung'!$O$942),0)</f>
        <v>0</v>
      </c>
      <c r="U487" s="16">
        <f>ROUND(IF(C487&lt;16,IF(M487&gt;0,(25-$M487)*'Hintergrund Berechnung'!$J$941,0),IF(M487&gt;0,(25-$M487)*'Hintergrund Berechnung'!$J$942,0)),0)</f>
        <v>0</v>
      </c>
      <c r="V487" s="18" t="e">
        <f t="shared" si="23"/>
        <v>#DIV/0!</v>
      </c>
    </row>
    <row r="488" spans="15:22" x14ac:dyDescent="0.5">
      <c r="O488" s="16">
        <f t="shared" si="21"/>
        <v>0</v>
      </c>
      <c r="P488" s="16" t="e">
        <f>IF($C488&lt;16,MAX($E488:$G488)/($D488^0.70558407859294)*'Hintergrund Berechnung'!$I$941,MAX($E488:$G488)/($D488^0.70558407859294)*'Hintergrund Berechnung'!$I$942)</f>
        <v>#DIV/0!</v>
      </c>
      <c r="Q488" s="16" t="e">
        <f>IF($C488&lt;16,MAX($H488:$J488)/($D488^0.70558407859294)*'Hintergrund Berechnung'!$I$941,MAX($H488:$J488)/($D488^0.70558407859294)*'Hintergrund Berechnung'!$I$942)</f>
        <v>#DIV/0!</v>
      </c>
      <c r="R488" s="16" t="e">
        <f t="shared" si="22"/>
        <v>#DIV/0!</v>
      </c>
      <c r="S488" s="16" t="e">
        <f>ROUND(IF(C488&lt;16,$K488/($D488^0.450818786555515)*'Hintergrund Berechnung'!$N$941,$K488/($D488^0.450818786555515)*'Hintergrund Berechnung'!$N$942),0)</f>
        <v>#DIV/0!</v>
      </c>
      <c r="T488" s="16">
        <f>ROUND(IF(C488&lt;16,$L488*'Hintergrund Berechnung'!$O$941,$L488*'Hintergrund Berechnung'!$O$942),0)</f>
        <v>0</v>
      </c>
      <c r="U488" s="16">
        <f>ROUND(IF(C488&lt;16,IF(M488&gt;0,(25-$M488)*'Hintergrund Berechnung'!$J$941,0),IF(M488&gt;0,(25-$M488)*'Hintergrund Berechnung'!$J$942,0)),0)</f>
        <v>0</v>
      </c>
      <c r="V488" s="18" t="e">
        <f t="shared" si="23"/>
        <v>#DIV/0!</v>
      </c>
    </row>
    <row r="489" spans="15:22" x14ac:dyDescent="0.5">
      <c r="O489" s="16">
        <f t="shared" si="21"/>
        <v>0</v>
      </c>
      <c r="P489" s="16" t="e">
        <f>IF($C489&lt;16,MAX($E489:$G489)/($D489^0.70558407859294)*'Hintergrund Berechnung'!$I$941,MAX($E489:$G489)/($D489^0.70558407859294)*'Hintergrund Berechnung'!$I$942)</f>
        <v>#DIV/0!</v>
      </c>
      <c r="Q489" s="16" t="e">
        <f>IF($C489&lt;16,MAX($H489:$J489)/($D489^0.70558407859294)*'Hintergrund Berechnung'!$I$941,MAX($H489:$J489)/($D489^0.70558407859294)*'Hintergrund Berechnung'!$I$942)</f>
        <v>#DIV/0!</v>
      </c>
      <c r="R489" s="16" t="e">
        <f t="shared" si="22"/>
        <v>#DIV/0!</v>
      </c>
      <c r="S489" s="16" t="e">
        <f>ROUND(IF(C489&lt;16,$K489/($D489^0.450818786555515)*'Hintergrund Berechnung'!$N$941,$K489/($D489^0.450818786555515)*'Hintergrund Berechnung'!$N$942),0)</f>
        <v>#DIV/0!</v>
      </c>
      <c r="T489" s="16">
        <f>ROUND(IF(C489&lt;16,$L489*'Hintergrund Berechnung'!$O$941,$L489*'Hintergrund Berechnung'!$O$942),0)</f>
        <v>0</v>
      </c>
      <c r="U489" s="16">
        <f>ROUND(IF(C489&lt;16,IF(M489&gt;0,(25-$M489)*'Hintergrund Berechnung'!$J$941,0),IF(M489&gt;0,(25-$M489)*'Hintergrund Berechnung'!$J$942,0)),0)</f>
        <v>0</v>
      </c>
      <c r="V489" s="18" t="e">
        <f t="shared" si="23"/>
        <v>#DIV/0!</v>
      </c>
    </row>
    <row r="490" spans="15:22" x14ac:dyDescent="0.5">
      <c r="O490" s="16">
        <f t="shared" si="21"/>
        <v>0</v>
      </c>
      <c r="P490" s="16" t="e">
        <f>IF($C490&lt;16,MAX($E490:$G490)/($D490^0.70558407859294)*'Hintergrund Berechnung'!$I$941,MAX($E490:$G490)/($D490^0.70558407859294)*'Hintergrund Berechnung'!$I$942)</f>
        <v>#DIV/0!</v>
      </c>
      <c r="Q490" s="16" t="e">
        <f>IF($C490&lt;16,MAX($H490:$J490)/($D490^0.70558407859294)*'Hintergrund Berechnung'!$I$941,MAX($H490:$J490)/($D490^0.70558407859294)*'Hintergrund Berechnung'!$I$942)</f>
        <v>#DIV/0!</v>
      </c>
      <c r="R490" s="16" t="e">
        <f t="shared" si="22"/>
        <v>#DIV/0!</v>
      </c>
      <c r="S490" s="16" t="e">
        <f>ROUND(IF(C490&lt;16,$K490/($D490^0.450818786555515)*'Hintergrund Berechnung'!$N$941,$K490/($D490^0.450818786555515)*'Hintergrund Berechnung'!$N$942),0)</f>
        <v>#DIV/0!</v>
      </c>
      <c r="T490" s="16">
        <f>ROUND(IF(C490&lt;16,$L490*'Hintergrund Berechnung'!$O$941,$L490*'Hintergrund Berechnung'!$O$942),0)</f>
        <v>0</v>
      </c>
      <c r="U490" s="16">
        <f>ROUND(IF(C490&lt;16,IF(M490&gt;0,(25-$M490)*'Hintergrund Berechnung'!$J$941,0),IF(M490&gt;0,(25-$M490)*'Hintergrund Berechnung'!$J$942,0)),0)</f>
        <v>0</v>
      </c>
      <c r="V490" s="18" t="e">
        <f t="shared" si="23"/>
        <v>#DIV/0!</v>
      </c>
    </row>
    <row r="491" spans="15:22" x14ac:dyDescent="0.5">
      <c r="O491" s="16">
        <f t="shared" si="21"/>
        <v>0</v>
      </c>
      <c r="P491" s="16" t="e">
        <f>IF($C491&lt;16,MAX($E491:$G491)/($D491^0.70558407859294)*'Hintergrund Berechnung'!$I$941,MAX($E491:$G491)/($D491^0.70558407859294)*'Hintergrund Berechnung'!$I$942)</f>
        <v>#DIV/0!</v>
      </c>
      <c r="Q491" s="16" t="e">
        <f>IF($C491&lt;16,MAX($H491:$J491)/($D491^0.70558407859294)*'Hintergrund Berechnung'!$I$941,MAX($H491:$J491)/($D491^0.70558407859294)*'Hintergrund Berechnung'!$I$942)</f>
        <v>#DIV/0!</v>
      </c>
      <c r="R491" s="16" t="e">
        <f t="shared" si="22"/>
        <v>#DIV/0!</v>
      </c>
      <c r="S491" s="16" t="e">
        <f>ROUND(IF(C491&lt;16,$K491/($D491^0.450818786555515)*'Hintergrund Berechnung'!$N$941,$K491/($D491^0.450818786555515)*'Hintergrund Berechnung'!$N$942),0)</f>
        <v>#DIV/0!</v>
      </c>
      <c r="T491" s="16">
        <f>ROUND(IF(C491&lt;16,$L491*'Hintergrund Berechnung'!$O$941,$L491*'Hintergrund Berechnung'!$O$942),0)</f>
        <v>0</v>
      </c>
      <c r="U491" s="16">
        <f>ROUND(IF(C491&lt;16,IF(M491&gt;0,(25-$M491)*'Hintergrund Berechnung'!$J$941,0),IF(M491&gt;0,(25-$M491)*'Hintergrund Berechnung'!$J$942,0)),0)</f>
        <v>0</v>
      </c>
      <c r="V491" s="18" t="e">
        <f t="shared" si="23"/>
        <v>#DIV/0!</v>
      </c>
    </row>
    <row r="492" spans="15:22" x14ac:dyDescent="0.5">
      <c r="O492" s="16">
        <f t="shared" si="21"/>
        <v>0</v>
      </c>
      <c r="P492" s="16" t="e">
        <f>IF($C492&lt;16,MAX($E492:$G492)/($D492^0.70558407859294)*'Hintergrund Berechnung'!$I$941,MAX($E492:$G492)/($D492^0.70558407859294)*'Hintergrund Berechnung'!$I$942)</f>
        <v>#DIV/0!</v>
      </c>
      <c r="Q492" s="16" t="e">
        <f>IF($C492&lt;16,MAX($H492:$J492)/($D492^0.70558407859294)*'Hintergrund Berechnung'!$I$941,MAX($H492:$J492)/($D492^0.70558407859294)*'Hintergrund Berechnung'!$I$942)</f>
        <v>#DIV/0!</v>
      </c>
      <c r="R492" s="16" t="e">
        <f t="shared" si="22"/>
        <v>#DIV/0!</v>
      </c>
      <c r="S492" s="16" t="e">
        <f>ROUND(IF(C492&lt;16,$K492/($D492^0.450818786555515)*'Hintergrund Berechnung'!$N$941,$K492/($D492^0.450818786555515)*'Hintergrund Berechnung'!$N$942),0)</f>
        <v>#DIV/0!</v>
      </c>
      <c r="T492" s="16">
        <f>ROUND(IF(C492&lt;16,$L492*'Hintergrund Berechnung'!$O$941,$L492*'Hintergrund Berechnung'!$O$942),0)</f>
        <v>0</v>
      </c>
      <c r="U492" s="16">
        <f>ROUND(IF(C492&lt;16,IF(M492&gt;0,(25-$M492)*'Hintergrund Berechnung'!$J$941,0),IF(M492&gt;0,(25-$M492)*'Hintergrund Berechnung'!$J$942,0)),0)</f>
        <v>0</v>
      </c>
      <c r="V492" s="18" t="e">
        <f t="shared" si="23"/>
        <v>#DIV/0!</v>
      </c>
    </row>
    <row r="493" spans="15:22" x14ac:dyDescent="0.5">
      <c r="O493" s="16">
        <f t="shared" si="21"/>
        <v>0</v>
      </c>
      <c r="P493" s="16" t="e">
        <f>IF($C493&lt;16,MAX($E493:$G493)/($D493^0.70558407859294)*'Hintergrund Berechnung'!$I$941,MAX($E493:$G493)/($D493^0.70558407859294)*'Hintergrund Berechnung'!$I$942)</f>
        <v>#DIV/0!</v>
      </c>
      <c r="Q493" s="16" t="e">
        <f>IF($C493&lt;16,MAX($H493:$J493)/($D493^0.70558407859294)*'Hintergrund Berechnung'!$I$941,MAX($H493:$J493)/($D493^0.70558407859294)*'Hintergrund Berechnung'!$I$942)</f>
        <v>#DIV/0!</v>
      </c>
      <c r="R493" s="16" t="e">
        <f t="shared" si="22"/>
        <v>#DIV/0!</v>
      </c>
      <c r="S493" s="16" t="e">
        <f>ROUND(IF(C493&lt;16,$K493/($D493^0.450818786555515)*'Hintergrund Berechnung'!$N$941,$K493/($D493^0.450818786555515)*'Hintergrund Berechnung'!$N$942),0)</f>
        <v>#DIV/0!</v>
      </c>
      <c r="T493" s="16">
        <f>ROUND(IF(C493&lt;16,$L493*'Hintergrund Berechnung'!$O$941,$L493*'Hintergrund Berechnung'!$O$942),0)</f>
        <v>0</v>
      </c>
      <c r="U493" s="16">
        <f>ROUND(IF(C493&lt;16,IF(M493&gt;0,(25-$M493)*'Hintergrund Berechnung'!$J$941,0),IF(M493&gt;0,(25-$M493)*'Hintergrund Berechnung'!$J$942,0)),0)</f>
        <v>0</v>
      </c>
      <c r="V493" s="18" t="e">
        <f t="shared" si="23"/>
        <v>#DIV/0!</v>
      </c>
    </row>
    <row r="494" spans="15:22" x14ac:dyDescent="0.5">
      <c r="O494" s="16">
        <f t="shared" si="21"/>
        <v>0</v>
      </c>
      <c r="P494" s="16" t="e">
        <f>IF($C494&lt;16,MAX($E494:$G494)/($D494^0.70558407859294)*'Hintergrund Berechnung'!$I$941,MAX($E494:$G494)/($D494^0.70558407859294)*'Hintergrund Berechnung'!$I$942)</f>
        <v>#DIV/0!</v>
      </c>
      <c r="Q494" s="16" t="e">
        <f>IF($C494&lt;16,MAX($H494:$J494)/($D494^0.70558407859294)*'Hintergrund Berechnung'!$I$941,MAX($H494:$J494)/($D494^0.70558407859294)*'Hintergrund Berechnung'!$I$942)</f>
        <v>#DIV/0!</v>
      </c>
      <c r="R494" s="16" t="e">
        <f t="shared" si="22"/>
        <v>#DIV/0!</v>
      </c>
      <c r="S494" s="16" t="e">
        <f>ROUND(IF(C494&lt;16,$K494/($D494^0.450818786555515)*'Hintergrund Berechnung'!$N$941,$K494/($D494^0.450818786555515)*'Hintergrund Berechnung'!$N$942),0)</f>
        <v>#DIV/0!</v>
      </c>
      <c r="T494" s="16">
        <f>ROUND(IF(C494&lt;16,$L494*'Hintergrund Berechnung'!$O$941,$L494*'Hintergrund Berechnung'!$O$942),0)</f>
        <v>0</v>
      </c>
      <c r="U494" s="16">
        <f>ROUND(IF(C494&lt;16,IF(M494&gt;0,(25-$M494)*'Hintergrund Berechnung'!$J$941,0),IF(M494&gt;0,(25-$M494)*'Hintergrund Berechnung'!$J$942,0)),0)</f>
        <v>0</v>
      </c>
      <c r="V494" s="18" t="e">
        <f t="shared" si="23"/>
        <v>#DIV/0!</v>
      </c>
    </row>
    <row r="495" spans="15:22" x14ac:dyDescent="0.5">
      <c r="O495" s="16">
        <f t="shared" si="21"/>
        <v>0</v>
      </c>
      <c r="P495" s="16" t="e">
        <f>IF($C495&lt;16,MAX($E495:$G495)/($D495^0.70558407859294)*'Hintergrund Berechnung'!$I$941,MAX($E495:$G495)/($D495^0.70558407859294)*'Hintergrund Berechnung'!$I$942)</f>
        <v>#DIV/0!</v>
      </c>
      <c r="Q495" s="16" t="e">
        <f>IF($C495&lt;16,MAX($H495:$J495)/($D495^0.70558407859294)*'Hintergrund Berechnung'!$I$941,MAX($H495:$J495)/($D495^0.70558407859294)*'Hintergrund Berechnung'!$I$942)</f>
        <v>#DIV/0!</v>
      </c>
      <c r="R495" s="16" t="e">
        <f t="shared" si="22"/>
        <v>#DIV/0!</v>
      </c>
      <c r="S495" s="16" t="e">
        <f>ROUND(IF(C495&lt;16,$K495/($D495^0.450818786555515)*'Hintergrund Berechnung'!$N$941,$K495/($D495^0.450818786555515)*'Hintergrund Berechnung'!$N$942),0)</f>
        <v>#DIV/0!</v>
      </c>
      <c r="T495" s="16">
        <f>ROUND(IF(C495&lt;16,$L495*'Hintergrund Berechnung'!$O$941,$L495*'Hintergrund Berechnung'!$O$942),0)</f>
        <v>0</v>
      </c>
      <c r="U495" s="16">
        <f>ROUND(IF(C495&lt;16,IF(M495&gt;0,(25-$M495)*'Hintergrund Berechnung'!$J$941,0),IF(M495&gt;0,(25-$M495)*'Hintergrund Berechnung'!$J$942,0)),0)</f>
        <v>0</v>
      </c>
      <c r="V495" s="18" t="e">
        <f t="shared" si="23"/>
        <v>#DIV/0!</v>
      </c>
    </row>
    <row r="496" spans="15:22" x14ac:dyDescent="0.5">
      <c r="O496" s="16">
        <f t="shared" si="21"/>
        <v>0</v>
      </c>
      <c r="P496" s="16" t="e">
        <f>IF($C496&lt;16,MAX($E496:$G496)/($D496^0.70558407859294)*'Hintergrund Berechnung'!$I$941,MAX($E496:$G496)/($D496^0.70558407859294)*'Hintergrund Berechnung'!$I$942)</f>
        <v>#DIV/0!</v>
      </c>
      <c r="Q496" s="16" t="e">
        <f>IF($C496&lt;16,MAX($H496:$J496)/($D496^0.70558407859294)*'Hintergrund Berechnung'!$I$941,MAX($H496:$J496)/($D496^0.70558407859294)*'Hintergrund Berechnung'!$I$942)</f>
        <v>#DIV/0!</v>
      </c>
      <c r="R496" s="16" t="e">
        <f t="shared" si="22"/>
        <v>#DIV/0!</v>
      </c>
      <c r="S496" s="16" t="e">
        <f>ROUND(IF(C496&lt;16,$K496/($D496^0.450818786555515)*'Hintergrund Berechnung'!$N$941,$K496/($D496^0.450818786555515)*'Hintergrund Berechnung'!$N$942),0)</f>
        <v>#DIV/0!</v>
      </c>
      <c r="T496" s="16">
        <f>ROUND(IF(C496&lt;16,$L496*'Hintergrund Berechnung'!$O$941,$L496*'Hintergrund Berechnung'!$O$942),0)</f>
        <v>0</v>
      </c>
      <c r="U496" s="16">
        <f>ROUND(IF(C496&lt;16,IF(M496&gt;0,(25-$M496)*'Hintergrund Berechnung'!$J$941,0),IF(M496&gt;0,(25-$M496)*'Hintergrund Berechnung'!$J$942,0)),0)</f>
        <v>0</v>
      </c>
      <c r="V496" s="18" t="e">
        <f t="shared" si="23"/>
        <v>#DIV/0!</v>
      </c>
    </row>
    <row r="497" spans="15:22" x14ac:dyDescent="0.5">
      <c r="O497" s="16">
        <f t="shared" si="21"/>
        <v>0</v>
      </c>
      <c r="P497" s="16" t="e">
        <f>IF($C497&lt;16,MAX($E497:$G497)/($D497^0.70558407859294)*'Hintergrund Berechnung'!$I$941,MAX($E497:$G497)/($D497^0.70558407859294)*'Hintergrund Berechnung'!$I$942)</f>
        <v>#DIV/0!</v>
      </c>
      <c r="Q497" s="16" t="e">
        <f>IF($C497&lt;16,MAX($H497:$J497)/($D497^0.70558407859294)*'Hintergrund Berechnung'!$I$941,MAX($H497:$J497)/($D497^0.70558407859294)*'Hintergrund Berechnung'!$I$942)</f>
        <v>#DIV/0!</v>
      </c>
      <c r="R497" s="16" t="e">
        <f t="shared" si="22"/>
        <v>#DIV/0!</v>
      </c>
      <c r="S497" s="16" t="e">
        <f>ROUND(IF(C497&lt;16,$K497/($D497^0.450818786555515)*'Hintergrund Berechnung'!$N$941,$K497/($D497^0.450818786555515)*'Hintergrund Berechnung'!$N$942),0)</f>
        <v>#DIV/0!</v>
      </c>
      <c r="T497" s="16">
        <f>ROUND(IF(C497&lt;16,$L497*'Hintergrund Berechnung'!$O$941,$L497*'Hintergrund Berechnung'!$O$942),0)</f>
        <v>0</v>
      </c>
      <c r="U497" s="16">
        <f>ROUND(IF(C497&lt;16,IF(M497&gt;0,(25-$M497)*'Hintergrund Berechnung'!$J$941,0),IF(M497&gt;0,(25-$M497)*'Hintergrund Berechnung'!$J$942,0)),0)</f>
        <v>0</v>
      </c>
      <c r="V497" s="18" t="e">
        <f t="shared" si="23"/>
        <v>#DIV/0!</v>
      </c>
    </row>
    <row r="498" spans="15:22" x14ac:dyDescent="0.5">
      <c r="O498" s="16">
        <f t="shared" si="21"/>
        <v>0</v>
      </c>
      <c r="P498" s="16" t="e">
        <f>IF($C498&lt;16,MAX($E498:$G498)/($D498^0.70558407859294)*'Hintergrund Berechnung'!$I$941,MAX($E498:$G498)/($D498^0.70558407859294)*'Hintergrund Berechnung'!$I$942)</f>
        <v>#DIV/0!</v>
      </c>
      <c r="Q498" s="16" t="e">
        <f>IF($C498&lt;16,MAX($H498:$J498)/($D498^0.70558407859294)*'Hintergrund Berechnung'!$I$941,MAX($H498:$J498)/($D498^0.70558407859294)*'Hintergrund Berechnung'!$I$942)</f>
        <v>#DIV/0!</v>
      </c>
      <c r="R498" s="16" t="e">
        <f t="shared" si="22"/>
        <v>#DIV/0!</v>
      </c>
      <c r="S498" s="16" t="e">
        <f>ROUND(IF(C498&lt;16,$K498/($D498^0.450818786555515)*'Hintergrund Berechnung'!$N$941,$K498/($D498^0.450818786555515)*'Hintergrund Berechnung'!$N$942),0)</f>
        <v>#DIV/0!</v>
      </c>
      <c r="T498" s="16">
        <f>ROUND(IF(C498&lt;16,$L498*'Hintergrund Berechnung'!$O$941,$L498*'Hintergrund Berechnung'!$O$942),0)</f>
        <v>0</v>
      </c>
      <c r="U498" s="16">
        <f>ROUND(IF(C498&lt;16,IF(M498&gt;0,(25-$M498)*'Hintergrund Berechnung'!$J$941,0),IF(M498&gt;0,(25-$M498)*'Hintergrund Berechnung'!$J$942,0)),0)</f>
        <v>0</v>
      </c>
      <c r="V498" s="18" t="e">
        <f t="shared" si="23"/>
        <v>#DIV/0!</v>
      </c>
    </row>
    <row r="499" spans="15:22" x14ac:dyDescent="0.5">
      <c r="O499" s="16">
        <f t="shared" si="21"/>
        <v>0</v>
      </c>
      <c r="P499" s="16" t="e">
        <f>IF($C499&lt;16,MAX($E499:$G499)/($D499^0.70558407859294)*'Hintergrund Berechnung'!$I$941,MAX($E499:$G499)/($D499^0.70558407859294)*'Hintergrund Berechnung'!$I$942)</f>
        <v>#DIV/0!</v>
      </c>
      <c r="Q499" s="16" t="e">
        <f>IF($C499&lt;16,MAX($H499:$J499)/($D499^0.70558407859294)*'Hintergrund Berechnung'!$I$941,MAX($H499:$J499)/($D499^0.70558407859294)*'Hintergrund Berechnung'!$I$942)</f>
        <v>#DIV/0!</v>
      </c>
      <c r="R499" s="16" t="e">
        <f t="shared" si="22"/>
        <v>#DIV/0!</v>
      </c>
      <c r="S499" s="16" t="e">
        <f>ROUND(IF(C499&lt;16,$K499/($D499^0.450818786555515)*'Hintergrund Berechnung'!$N$941,$K499/($D499^0.450818786555515)*'Hintergrund Berechnung'!$N$942),0)</f>
        <v>#DIV/0!</v>
      </c>
      <c r="T499" s="16">
        <f>ROUND(IF(C499&lt;16,$L499*'Hintergrund Berechnung'!$O$941,$L499*'Hintergrund Berechnung'!$O$942),0)</f>
        <v>0</v>
      </c>
      <c r="U499" s="16">
        <f>ROUND(IF(C499&lt;16,IF(M499&gt;0,(25-$M499)*'Hintergrund Berechnung'!$J$941,0),IF(M499&gt;0,(25-$M499)*'Hintergrund Berechnung'!$J$942,0)),0)</f>
        <v>0</v>
      </c>
      <c r="V499" s="18" t="e">
        <f t="shared" si="23"/>
        <v>#DIV/0!</v>
      </c>
    </row>
    <row r="500" spans="15:22" x14ac:dyDescent="0.5">
      <c r="O500" s="16">
        <f t="shared" si="21"/>
        <v>0</v>
      </c>
      <c r="P500" s="16" t="e">
        <f>IF($C500&lt;16,MAX($E500:$G500)/($D500^0.70558407859294)*'Hintergrund Berechnung'!$I$941,MAX($E500:$G500)/($D500^0.70558407859294)*'Hintergrund Berechnung'!$I$942)</f>
        <v>#DIV/0!</v>
      </c>
      <c r="Q500" s="16" t="e">
        <f>IF($C500&lt;16,MAX($H500:$J500)/($D500^0.70558407859294)*'Hintergrund Berechnung'!$I$941,MAX($H500:$J500)/($D500^0.70558407859294)*'Hintergrund Berechnung'!$I$942)</f>
        <v>#DIV/0!</v>
      </c>
      <c r="R500" s="16" t="e">
        <f t="shared" si="22"/>
        <v>#DIV/0!</v>
      </c>
      <c r="S500" s="16" t="e">
        <f>ROUND(IF(C500&lt;16,$K500/($D500^0.450818786555515)*'Hintergrund Berechnung'!$N$941,$K500/($D500^0.450818786555515)*'Hintergrund Berechnung'!$N$942),0)</f>
        <v>#DIV/0!</v>
      </c>
      <c r="T500" s="16">
        <f>ROUND(IF(C500&lt;16,$L500*'Hintergrund Berechnung'!$O$941,$L500*'Hintergrund Berechnung'!$O$942),0)</f>
        <v>0</v>
      </c>
      <c r="U500" s="16">
        <f>ROUND(IF(C500&lt;16,IF(M500&gt;0,(25-$M500)*'Hintergrund Berechnung'!$J$941,0),IF(M500&gt;0,(25-$M500)*'Hintergrund Berechnung'!$J$942,0)),0)</f>
        <v>0</v>
      </c>
      <c r="V500" s="18" t="e">
        <f t="shared" si="23"/>
        <v>#DIV/0!</v>
      </c>
    </row>
    <row r="501" spans="15:22" x14ac:dyDescent="0.5">
      <c r="O501" s="16">
        <f t="shared" si="21"/>
        <v>0</v>
      </c>
      <c r="P501" s="16" t="e">
        <f>IF($C501&lt;16,MAX($E501:$G501)/($D501^0.70558407859294)*'Hintergrund Berechnung'!$I$941,MAX($E501:$G501)/($D501^0.70558407859294)*'Hintergrund Berechnung'!$I$942)</f>
        <v>#DIV/0!</v>
      </c>
      <c r="Q501" s="16" t="e">
        <f>IF($C501&lt;16,MAX($H501:$J501)/($D501^0.70558407859294)*'Hintergrund Berechnung'!$I$941,MAX($H501:$J501)/($D501^0.70558407859294)*'Hintergrund Berechnung'!$I$942)</f>
        <v>#DIV/0!</v>
      </c>
      <c r="R501" s="16" t="e">
        <f t="shared" si="22"/>
        <v>#DIV/0!</v>
      </c>
      <c r="S501" s="16" t="e">
        <f>ROUND(IF(C501&lt;16,$K501/($D501^0.450818786555515)*'Hintergrund Berechnung'!$N$941,$K501/($D501^0.450818786555515)*'Hintergrund Berechnung'!$N$942),0)</f>
        <v>#DIV/0!</v>
      </c>
      <c r="T501" s="16">
        <f>ROUND(IF(C501&lt;16,$L501*'Hintergrund Berechnung'!$O$941,$L501*'Hintergrund Berechnung'!$O$942),0)</f>
        <v>0</v>
      </c>
      <c r="U501" s="16">
        <f>ROUND(IF(C501&lt;16,IF(M501&gt;0,(25-$M501)*'Hintergrund Berechnung'!$J$941,0),IF(M501&gt;0,(25-$M501)*'Hintergrund Berechnung'!$J$942,0)),0)</f>
        <v>0</v>
      </c>
      <c r="V501" s="18" t="e">
        <f t="shared" si="23"/>
        <v>#DIV/0!</v>
      </c>
    </row>
    <row r="502" spans="15:22" x14ac:dyDescent="0.5">
      <c r="O502" s="16">
        <f t="shared" si="21"/>
        <v>0</v>
      </c>
      <c r="P502" s="16" t="e">
        <f>IF($C502&lt;16,MAX($E502:$G502)/($D502^0.70558407859294)*'Hintergrund Berechnung'!$I$941,MAX($E502:$G502)/($D502^0.70558407859294)*'Hintergrund Berechnung'!$I$942)</f>
        <v>#DIV/0!</v>
      </c>
      <c r="Q502" s="16" t="e">
        <f>IF($C502&lt;16,MAX($H502:$J502)/($D502^0.70558407859294)*'Hintergrund Berechnung'!$I$941,MAX($H502:$J502)/($D502^0.70558407859294)*'Hintergrund Berechnung'!$I$942)</f>
        <v>#DIV/0!</v>
      </c>
      <c r="R502" s="16" t="e">
        <f t="shared" si="22"/>
        <v>#DIV/0!</v>
      </c>
      <c r="S502" s="16" t="e">
        <f>ROUND(IF(C502&lt;16,$K502/($D502^0.450818786555515)*'Hintergrund Berechnung'!$N$941,$K502/($D502^0.450818786555515)*'Hintergrund Berechnung'!$N$942),0)</f>
        <v>#DIV/0!</v>
      </c>
      <c r="T502" s="16">
        <f>ROUND(IF(C502&lt;16,$L502*'Hintergrund Berechnung'!$O$941,$L502*'Hintergrund Berechnung'!$O$942),0)</f>
        <v>0</v>
      </c>
      <c r="U502" s="16">
        <f>ROUND(IF(C502&lt;16,IF(M502&gt;0,(25-$M502)*'Hintergrund Berechnung'!$J$941,0),IF(M502&gt;0,(25-$M502)*'Hintergrund Berechnung'!$J$942,0)),0)</f>
        <v>0</v>
      </c>
      <c r="V502" s="18" t="e">
        <f t="shared" si="23"/>
        <v>#DIV/0!</v>
      </c>
    </row>
    <row r="503" spans="15:22" x14ac:dyDescent="0.5">
      <c r="O503" s="16">
        <f t="shared" si="21"/>
        <v>0</v>
      </c>
      <c r="P503" s="16" t="e">
        <f>IF($C503&lt;16,MAX($E503:$G503)/($D503^0.70558407859294)*'Hintergrund Berechnung'!$I$941,MAX($E503:$G503)/($D503^0.70558407859294)*'Hintergrund Berechnung'!$I$942)</f>
        <v>#DIV/0!</v>
      </c>
      <c r="Q503" s="16" t="e">
        <f>IF($C503&lt;16,MAX($H503:$J503)/($D503^0.70558407859294)*'Hintergrund Berechnung'!$I$941,MAX($H503:$J503)/($D503^0.70558407859294)*'Hintergrund Berechnung'!$I$942)</f>
        <v>#DIV/0!</v>
      </c>
      <c r="R503" s="16" t="e">
        <f t="shared" si="22"/>
        <v>#DIV/0!</v>
      </c>
      <c r="S503" s="16" t="e">
        <f>ROUND(IF(C503&lt;16,$K503/($D503^0.450818786555515)*'Hintergrund Berechnung'!$N$941,$K503/($D503^0.450818786555515)*'Hintergrund Berechnung'!$N$942),0)</f>
        <v>#DIV/0!</v>
      </c>
      <c r="T503" s="16">
        <f>ROUND(IF(C503&lt;16,$L503*'Hintergrund Berechnung'!$O$941,$L503*'Hintergrund Berechnung'!$O$942),0)</f>
        <v>0</v>
      </c>
      <c r="U503" s="16">
        <f>ROUND(IF(C503&lt;16,IF(M503&gt;0,(25-$M503)*'Hintergrund Berechnung'!$J$941,0),IF(M503&gt;0,(25-$M503)*'Hintergrund Berechnung'!$J$942,0)),0)</f>
        <v>0</v>
      </c>
      <c r="V503" s="18" t="e">
        <f t="shared" si="23"/>
        <v>#DIV/0!</v>
      </c>
    </row>
    <row r="504" spans="15:22" x14ac:dyDescent="0.5">
      <c r="O504" s="16">
        <f t="shared" si="21"/>
        <v>0</v>
      </c>
      <c r="P504" s="16" t="e">
        <f>IF($C504&lt;16,MAX($E504:$G504)/($D504^0.70558407859294)*'Hintergrund Berechnung'!$I$941,MAX($E504:$G504)/($D504^0.70558407859294)*'Hintergrund Berechnung'!$I$942)</f>
        <v>#DIV/0!</v>
      </c>
      <c r="Q504" s="16" t="e">
        <f>IF($C504&lt;16,MAX($H504:$J504)/($D504^0.70558407859294)*'Hintergrund Berechnung'!$I$941,MAX($H504:$J504)/($D504^0.70558407859294)*'Hintergrund Berechnung'!$I$942)</f>
        <v>#DIV/0!</v>
      </c>
      <c r="R504" s="16" t="e">
        <f t="shared" si="22"/>
        <v>#DIV/0!</v>
      </c>
      <c r="S504" s="16" t="e">
        <f>ROUND(IF(C504&lt;16,$K504/($D504^0.450818786555515)*'Hintergrund Berechnung'!$N$941,$K504/($D504^0.450818786555515)*'Hintergrund Berechnung'!$N$942),0)</f>
        <v>#DIV/0!</v>
      </c>
      <c r="T504" s="16">
        <f>ROUND(IF(C504&lt;16,$L504*'Hintergrund Berechnung'!$O$941,$L504*'Hintergrund Berechnung'!$O$942),0)</f>
        <v>0</v>
      </c>
      <c r="U504" s="16">
        <f>ROUND(IF(C504&lt;16,IF(M504&gt;0,(25-$M504)*'Hintergrund Berechnung'!$J$941,0),IF(M504&gt;0,(25-$M504)*'Hintergrund Berechnung'!$J$942,0)),0)</f>
        <v>0</v>
      </c>
      <c r="V504" s="18" t="e">
        <f t="shared" si="23"/>
        <v>#DIV/0!</v>
      </c>
    </row>
    <row r="505" spans="15:22" x14ac:dyDescent="0.5">
      <c r="O505" s="16">
        <f t="shared" si="21"/>
        <v>0</v>
      </c>
      <c r="P505" s="16" t="e">
        <f>IF($C505&lt;16,MAX($E505:$G505)/($D505^0.70558407859294)*'Hintergrund Berechnung'!$I$941,MAX($E505:$G505)/($D505^0.70558407859294)*'Hintergrund Berechnung'!$I$942)</f>
        <v>#DIV/0!</v>
      </c>
      <c r="Q505" s="16" t="e">
        <f>IF($C505&lt;16,MAX($H505:$J505)/($D505^0.70558407859294)*'Hintergrund Berechnung'!$I$941,MAX($H505:$J505)/($D505^0.70558407859294)*'Hintergrund Berechnung'!$I$942)</f>
        <v>#DIV/0!</v>
      </c>
      <c r="R505" s="16" t="e">
        <f t="shared" si="22"/>
        <v>#DIV/0!</v>
      </c>
      <c r="S505" s="16" t="e">
        <f>ROUND(IF(C505&lt;16,$K505/($D505^0.450818786555515)*'Hintergrund Berechnung'!$N$941,$K505/($D505^0.450818786555515)*'Hintergrund Berechnung'!$N$942),0)</f>
        <v>#DIV/0!</v>
      </c>
      <c r="T505" s="16">
        <f>ROUND(IF(C505&lt;16,$L505*'Hintergrund Berechnung'!$O$941,$L505*'Hintergrund Berechnung'!$O$942),0)</f>
        <v>0</v>
      </c>
      <c r="U505" s="16">
        <f>ROUND(IF(C505&lt;16,IF(M505&gt;0,(25-$M505)*'Hintergrund Berechnung'!$J$941,0),IF(M505&gt;0,(25-$M505)*'Hintergrund Berechnung'!$J$942,0)),0)</f>
        <v>0</v>
      </c>
      <c r="V505" s="18" t="e">
        <f t="shared" si="23"/>
        <v>#DIV/0!</v>
      </c>
    </row>
    <row r="506" spans="15:22" x14ac:dyDescent="0.5">
      <c r="O506" s="16">
        <f t="shared" si="21"/>
        <v>0</v>
      </c>
      <c r="P506" s="16" t="e">
        <f>IF($C506&lt;16,MAX($E506:$G506)/($D506^0.70558407859294)*'Hintergrund Berechnung'!$I$941,MAX($E506:$G506)/($D506^0.70558407859294)*'Hintergrund Berechnung'!$I$942)</f>
        <v>#DIV/0!</v>
      </c>
      <c r="Q506" s="16" t="e">
        <f>IF($C506&lt;16,MAX($H506:$J506)/($D506^0.70558407859294)*'Hintergrund Berechnung'!$I$941,MAX($H506:$J506)/($D506^0.70558407859294)*'Hintergrund Berechnung'!$I$942)</f>
        <v>#DIV/0!</v>
      </c>
      <c r="R506" s="16" t="e">
        <f t="shared" si="22"/>
        <v>#DIV/0!</v>
      </c>
      <c r="S506" s="16" t="e">
        <f>ROUND(IF(C506&lt;16,$K506/($D506^0.450818786555515)*'Hintergrund Berechnung'!$N$941,$K506/($D506^0.450818786555515)*'Hintergrund Berechnung'!$N$942),0)</f>
        <v>#DIV/0!</v>
      </c>
      <c r="T506" s="16">
        <f>ROUND(IF(C506&lt;16,$L506*'Hintergrund Berechnung'!$O$941,$L506*'Hintergrund Berechnung'!$O$942),0)</f>
        <v>0</v>
      </c>
      <c r="U506" s="16">
        <f>ROUND(IF(C506&lt;16,IF(M506&gt;0,(25-$M506)*'Hintergrund Berechnung'!$J$941,0),IF(M506&gt;0,(25-$M506)*'Hintergrund Berechnung'!$J$942,0)),0)</f>
        <v>0</v>
      </c>
      <c r="V506" s="18" t="e">
        <f t="shared" si="23"/>
        <v>#DIV/0!</v>
      </c>
    </row>
    <row r="507" spans="15:22" x14ac:dyDescent="0.5">
      <c r="O507" s="16">
        <f t="shared" si="21"/>
        <v>0</v>
      </c>
      <c r="P507" s="16" t="e">
        <f>IF($C507&lt;16,MAX($E507:$G507)/($D507^0.70558407859294)*'Hintergrund Berechnung'!$I$941,MAX($E507:$G507)/($D507^0.70558407859294)*'Hintergrund Berechnung'!$I$942)</f>
        <v>#DIV/0!</v>
      </c>
      <c r="Q507" s="16" t="e">
        <f>IF($C507&lt;16,MAX($H507:$J507)/($D507^0.70558407859294)*'Hintergrund Berechnung'!$I$941,MAX($H507:$J507)/($D507^0.70558407859294)*'Hintergrund Berechnung'!$I$942)</f>
        <v>#DIV/0!</v>
      </c>
      <c r="R507" s="16" t="e">
        <f t="shared" si="22"/>
        <v>#DIV/0!</v>
      </c>
      <c r="S507" s="16" t="e">
        <f>ROUND(IF(C507&lt;16,$K507/($D507^0.450818786555515)*'Hintergrund Berechnung'!$N$941,$K507/($D507^0.450818786555515)*'Hintergrund Berechnung'!$N$942),0)</f>
        <v>#DIV/0!</v>
      </c>
      <c r="T507" s="16">
        <f>ROUND(IF(C507&lt;16,$L507*'Hintergrund Berechnung'!$O$941,$L507*'Hintergrund Berechnung'!$O$942),0)</f>
        <v>0</v>
      </c>
      <c r="U507" s="16">
        <f>ROUND(IF(C507&lt;16,IF(M507&gt;0,(25-$M507)*'Hintergrund Berechnung'!$J$941,0),IF(M507&gt;0,(25-$M507)*'Hintergrund Berechnung'!$J$942,0)),0)</f>
        <v>0</v>
      </c>
      <c r="V507" s="18" t="e">
        <f t="shared" si="23"/>
        <v>#DIV/0!</v>
      </c>
    </row>
    <row r="508" spans="15:22" x14ac:dyDescent="0.5">
      <c r="O508" s="16">
        <f t="shared" si="21"/>
        <v>0</v>
      </c>
      <c r="P508" s="16" t="e">
        <f>IF($C508&lt;16,MAX($E508:$G508)/($D508^0.70558407859294)*'Hintergrund Berechnung'!$I$941,MAX($E508:$G508)/($D508^0.70558407859294)*'Hintergrund Berechnung'!$I$942)</f>
        <v>#DIV/0!</v>
      </c>
      <c r="Q508" s="16" t="e">
        <f>IF($C508&lt;16,MAX($H508:$J508)/($D508^0.70558407859294)*'Hintergrund Berechnung'!$I$941,MAX($H508:$J508)/($D508^0.70558407859294)*'Hintergrund Berechnung'!$I$942)</f>
        <v>#DIV/0!</v>
      </c>
      <c r="R508" s="16" t="e">
        <f t="shared" si="22"/>
        <v>#DIV/0!</v>
      </c>
      <c r="S508" s="16" t="e">
        <f>ROUND(IF(C508&lt;16,$K508/($D508^0.450818786555515)*'Hintergrund Berechnung'!$N$941,$K508/($D508^0.450818786555515)*'Hintergrund Berechnung'!$N$942),0)</f>
        <v>#DIV/0!</v>
      </c>
      <c r="T508" s="16">
        <f>ROUND(IF(C508&lt;16,$L508*'Hintergrund Berechnung'!$O$941,$L508*'Hintergrund Berechnung'!$O$942),0)</f>
        <v>0</v>
      </c>
      <c r="U508" s="16">
        <f>ROUND(IF(C508&lt;16,IF(M508&gt;0,(25-$M508)*'Hintergrund Berechnung'!$J$941,0),IF(M508&gt;0,(25-$M508)*'Hintergrund Berechnung'!$J$942,0)),0)</f>
        <v>0</v>
      </c>
      <c r="V508" s="18" t="e">
        <f t="shared" si="23"/>
        <v>#DIV/0!</v>
      </c>
    </row>
    <row r="509" spans="15:22" x14ac:dyDescent="0.5">
      <c r="O509" s="16">
        <f t="shared" si="21"/>
        <v>0</v>
      </c>
      <c r="P509" s="16" t="e">
        <f>IF($C509&lt;16,MAX($E509:$G509)/($D509^0.70558407859294)*'Hintergrund Berechnung'!$I$941,MAX($E509:$G509)/($D509^0.70558407859294)*'Hintergrund Berechnung'!$I$942)</f>
        <v>#DIV/0!</v>
      </c>
      <c r="Q509" s="16" t="e">
        <f>IF($C509&lt;16,MAX($H509:$J509)/($D509^0.70558407859294)*'Hintergrund Berechnung'!$I$941,MAX($H509:$J509)/($D509^0.70558407859294)*'Hintergrund Berechnung'!$I$942)</f>
        <v>#DIV/0!</v>
      </c>
      <c r="R509" s="16" t="e">
        <f t="shared" si="22"/>
        <v>#DIV/0!</v>
      </c>
      <c r="S509" s="16" t="e">
        <f>ROUND(IF(C509&lt;16,$K509/($D509^0.450818786555515)*'Hintergrund Berechnung'!$N$941,$K509/($D509^0.450818786555515)*'Hintergrund Berechnung'!$N$942),0)</f>
        <v>#DIV/0!</v>
      </c>
      <c r="T509" s="16">
        <f>ROUND(IF(C509&lt;16,$L509*'Hintergrund Berechnung'!$O$941,$L509*'Hintergrund Berechnung'!$O$942),0)</f>
        <v>0</v>
      </c>
      <c r="U509" s="16">
        <f>ROUND(IF(C509&lt;16,IF(M509&gt;0,(25-$M509)*'Hintergrund Berechnung'!$J$941,0),IF(M509&gt;0,(25-$M509)*'Hintergrund Berechnung'!$J$942,0)),0)</f>
        <v>0</v>
      </c>
      <c r="V509" s="18" t="e">
        <f t="shared" si="23"/>
        <v>#DIV/0!</v>
      </c>
    </row>
    <row r="510" spans="15:22" x14ac:dyDescent="0.5">
      <c r="O510" s="16">
        <f t="shared" si="21"/>
        <v>0</v>
      </c>
      <c r="P510" s="16" t="e">
        <f>IF($C510&lt;16,MAX($E510:$G510)/($D510^0.70558407859294)*'Hintergrund Berechnung'!$I$941,MAX($E510:$G510)/($D510^0.70558407859294)*'Hintergrund Berechnung'!$I$942)</f>
        <v>#DIV/0!</v>
      </c>
      <c r="Q510" s="16" t="e">
        <f>IF($C510&lt;16,MAX($H510:$J510)/($D510^0.70558407859294)*'Hintergrund Berechnung'!$I$941,MAX($H510:$J510)/($D510^0.70558407859294)*'Hintergrund Berechnung'!$I$942)</f>
        <v>#DIV/0!</v>
      </c>
      <c r="R510" s="16" t="e">
        <f t="shared" si="22"/>
        <v>#DIV/0!</v>
      </c>
      <c r="S510" s="16" t="e">
        <f>ROUND(IF(C510&lt;16,$K510/($D510^0.450818786555515)*'Hintergrund Berechnung'!$N$941,$K510/($D510^0.450818786555515)*'Hintergrund Berechnung'!$N$942),0)</f>
        <v>#DIV/0!</v>
      </c>
      <c r="T510" s="16">
        <f>ROUND(IF(C510&lt;16,$L510*'Hintergrund Berechnung'!$O$941,$L510*'Hintergrund Berechnung'!$O$942),0)</f>
        <v>0</v>
      </c>
      <c r="U510" s="16">
        <f>ROUND(IF(C510&lt;16,IF(M510&gt;0,(25-$M510)*'Hintergrund Berechnung'!$J$941,0),IF(M510&gt;0,(25-$M510)*'Hintergrund Berechnung'!$J$942,0)),0)</f>
        <v>0</v>
      </c>
      <c r="V510" s="18" t="e">
        <f t="shared" si="23"/>
        <v>#DIV/0!</v>
      </c>
    </row>
    <row r="511" spans="15:22" x14ac:dyDescent="0.5">
      <c r="O511" s="16">
        <f t="shared" ref="O511:O574" si="24">MAX(E511,F511,G511)+MAX(H511,I511,J511)</f>
        <v>0</v>
      </c>
      <c r="P511" s="16" t="e">
        <f>IF($C511&lt;16,MAX($E511:$G511)/($D511^0.70558407859294)*'Hintergrund Berechnung'!$I$941,MAX($E511:$G511)/($D511^0.70558407859294)*'Hintergrund Berechnung'!$I$942)</f>
        <v>#DIV/0!</v>
      </c>
      <c r="Q511" s="16" t="e">
        <f>IF($C511&lt;16,MAX($H511:$J511)/($D511^0.70558407859294)*'Hintergrund Berechnung'!$I$941,MAX($H511:$J511)/($D511^0.70558407859294)*'Hintergrund Berechnung'!$I$942)</f>
        <v>#DIV/0!</v>
      </c>
      <c r="R511" s="16" t="e">
        <f t="shared" ref="R511:R574" si="25">P511+Q511</f>
        <v>#DIV/0!</v>
      </c>
      <c r="S511" s="16" t="e">
        <f>ROUND(IF(C511&lt;16,$K511/($D511^0.450818786555515)*'Hintergrund Berechnung'!$N$941,$K511/($D511^0.450818786555515)*'Hintergrund Berechnung'!$N$942),0)</f>
        <v>#DIV/0!</v>
      </c>
      <c r="T511" s="16">
        <f>ROUND(IF(C511&lt;16,$L511*'Hintergrund Berechnung'!$O$941,$L511*'Hintergrund Berechnung'!$O$942),0)</f>
        <v>0</v>
      </c>
      <c r="U511" s="16">
        <f>ROUND(IF(C511&lt;16,IF(M511&gt;0,(25-$M511)*'Hintergrund Berechnung'!$J$941,0),IF(M511&gt;0,(25-$M511)*'Hintergrund Berechnung'!$J$942,0)),0)</f>
        <v>0</v>
      </c>
      <c r="V511" s="18" t="e">
        <f t="shared" ref="V511:V574" si="26">ROUND(SUM(R511:U511),0)</f>
        <v>#DIV/0!</v>
      </c>
    </row>
    <row r="512" spans="15:22" x14ac:dyDescent="0.5">
      <c r="O512" s="16">
        <f t="shared" si="24"/>
        <v>0</v>
      </c>
      <c r="P512" s="16" t="e">
        <f>IF($C512&lt;16,MAX($E512:$G512)/($D512^0.70558407859294)*'Hintergrund Berechnung'!$I$941,MAX($E512:$G512)/($D512^0.70558407859294)*'Hintergrund Berechnung'!$I$942)</f>
        <v>#DIV/0!</v>
      </c>
      <c r="Q512" s="16" t="e">
        <f>IF($C512&lt;16,MAX($H512:$J512)/($D512^0.70558407859294)*'Hintergrund Berechnung'!$I$941,MAX($H512:$J512)/($D512^0.70558407859294)*'Hintergrund Berechnung'!$I$942)</f>
        <v>#DIV/0!</v>
      </c>
      <c r="R512" s="16" t="e">
        <f t="shared" si="25"/>
        <v>#DIV/0!</v>
      </c>
      <c r="S512" s="16" t="e">
        <f>ROUND(IF(C512&lt;16,$K512/($D512^0.450818786555515)*'Hintergrund Berechnung'!$N$941,$K512/($D512^0.450818786555515)*'Hintergrund Berechnung'!$N$942),0)</f>
        <v>#DIV/0!</v>
      </c>
      <c r="T512" s="16">
        <f>ROUND(IF(C512&lt;16,$L512*'Hintergrund Berechnung'!$O$941,$L512*'Hintergrund Berechnung'!$O$942),0)</f>
        <v>0</v>
      </c>
      <c r="U512" s="16">
        <f>ROUND(IF(C512&lt;16,IF(M512&gt;0,(25-$M512)*'Hintergrund Berechnung'!$J$941,0),IF(M512&gt;0,(25-$M512)*'Hintergrund Berechnung'!$J$942,0)),0)</f>
        <v>0</v>
      </c>
      <c r="V512" s="18" t="e">
        <f t="shared" si="26"/>
        <v>#DIV/0!</v>
      </c>
    </row>
    <row r="513" spans="15:22" x14ac:dyDescent="0.5">
      <c r="O513" s="16">
        <f t="shared" si="24"/>
        <v>0</v>
      </c>
      <c r="P513" s="16" t="e">
        <f>IF($C513&lt;16,MAX($E513:$G513)/($D513^0.70558407859294)*'Hintergrund Berechnung'!$I$941,MAX($E513:$G513)/($D513^0.70558407859294)*'Hintergrund Berechnung'!$I$942)</f>
        <v>#DIV/0!</v>
      </c>
      <c r="Q513" s="16" t="e">
        <f>IF($C513&lt;16,MAX($H513:$J513)/($D513^0.70558407859294)*'Hintergrund Berechnung'!$I$941,MAX($H513:$J513)/($D513^0.70558407859294)*'Hintergrund Berechnung'!$I$942)</f>
        <v>#DIV/0!</v>
      </c>
      <c r="R513" s="16" t="e">
        <f t="shared" si="25"/>
        <v>#DIV/0!</v>
      </c>
      <c r="S513" s="16" t="e">
        <f>ROUND(IF(C513&lt;16,$K513/($D513^0.450818786555515)*'Hintergrund Berechnung'!$N$941,$K513/($D513^0.450818786555515)*'Hintergrund Berechnung'!$N$942),0)</f>
        <v>#DIV/0!</v>
      </c>
      <c r="T513" s="16">
        <f>ROUND(IF(C513&lt;16,$L513*'Hintergrund Berechnung'!$O$941,$L513*'Hintergrund Berechnung'!$O$942),0)</f>
        <v>0</v>
      </c>
      <c r="U513" s="16">
        <f>ROUND(IF(C513&lt;16,IF(M513&gt;0,(25-$M513)*'Hintergrund Berechnung'!$J$941,0),IF(M513&gt;0,(25-$M513)*'Hintergrund Berechnung'!$J$942,0)),0)</f>
        <v>0</v>
      </c>
      <c r="V513" s="18" t="e">
        <f t="shared" si="26"/>
        <v>#DIV/0!</v>
      </c>
    </row>
    <row r="514" spans="15:22" x14ac:dyDescent="0.5">
      <c r="O514" s="16">
        <f t="shared" si="24"/>
        <v>0</v>
      </c>
      <c r="P514" s="16" t="e">
        <f>IF($C514&lt;16,MAX($E514:$G514)/($D514^0.70558407859294)*'Hintergrund Berechnung'!$I$941,MAX($E514:$G514)/($D514^0.70558407859294)*'Hintergrund Berechnung'!$I$942)</f>
        <v>#DIV/0!</v>
      </c>
      <c r="Q514" s="16" t="e">
        <f>IF($C514&lt;16,MAX($H514:$J514)/($D514^0.70558407859294)*'Hintergrund Berechnung'!$I$941,MAX($H514:$J514)/($D514^0.70558407859294)*'Hintergrund Berechnung'!$I$942)</f>
        <v>#DIV/0!</v>
      </c>
      <c r="R514" s="16" t="e">
        <f t="shared" si="25"/>
        <v>#DIV/0!</v>
      </c>
      <c r="S514" s="16" t="e">
        <f>ROUND(IF(C514&lt;16,$K514/($D514^0.450818786555515)*'Hintergrund Berechnung'!$N$941,$K514/($D514^0.450818786555515)*'Hintergrund Berechnung'!$N$942),0)</f>
        <v>#DIV/0!</v>
      </c>
      <c r="T514" s="16">
        <f>ROUND(IF(C514&lt;16,$L514*'Hintergrund Berechnung'!$O$941,$L514*'Hintergrund Berechnung'!$O$942),0)</f>
        <v>0</v>
      </c>
      <c r="U514" s="16">
        <f>ROUND(IF(C514&lt;16,IF(M514&gt;0,(25-$M514)*'Hintergrund Berechnung'!$J$941,0),IF(M514&gt;0,(25-$M514)*'Hintergrund Berechnung'!$J$942,0)),0)</f>
        <v>0</v>
      </c>
      <c r="V514" s="18" t="e">
        <f t="shared" si="26"/>
        <v>#DIV/0!</v>
      </c>
    </row>
    <row r="515" spans="15:22" x14ac:dyDescent="0.5">
      <c r="O515" s="16">
        <f t="shared" si="24"/>
        <v>0</v>
      </c>
      <c r="P515" s="16" t="e">
        <f>IF($C515&lt;16,MAX($E515:$G515)/($D515^0.70558407859294)*'Hintergrund Berechnung'!$I$941,MAX($E515:$G515)/($D515^0.70558407859294)*'Hintergrund Berechnung'!$I$942)</f>
        <v>#DIV/0!</v>
      </c>
      <c r="Q515" s="16" t="e">
        <f>IF($C515&lt;16,MAX($H515:$J515)/($D515^0.70558407859294)*'Hintergrund Berechnung'!$I$941,MAX($H515:$J515)/($D515^0.70558407859294)*'Hintergrund Berechnung'!$I$942)</f>
        <v>#DIV/0!</v>
      </c>
      <c r="R515" s="16" t="e">
        <f t="shared" si="25"/>
        <v>#DIV/0!</v>
      </c>
      <c r="S515" s="16" t="e">
        <f>ROUND(IF(C515&lt;16,$K515/($D515^0.450818786555515)*'Hintergrund Berechnung'!$N$941,$K515/($D515^0.450818786555515)*'Hintergrund Berechnung'!$N$942),0)</f>
        <v>#DIV/0!</v>
      </c>
      <c r="T515" s="16">
        <f>ROUND(IF(C515&lt;16,$L515*'Hintergrund Berechnung'!$O$941,$L515*'Hintergrund Berechnung'!$O$942),0)</f>
        <v>0</v>
      </c>
      <c r="U515" s="16">
        <f>ROUND(IF(C515&lt;16,IF(M515&gt;0,(25-$M515)*'Hintergrund Berechnung'!$J$941,0),IF(M515&gt;0,(25-$M515)*'Hintergrund Berechnung'!$J$942,0)),0)</f>
        <v>0</v>
      </c>
      <c r="V515" s="18" t="e">
        <f t="shared" si="26"/>
        <v>#DIV/0!</v>
      </c>
    </row>
    <row r="516" spans="15:22" x14ac:dyDescent="0.5">
      <c r="O516" s="16">
        <f t="shared" si="24"/>
        <v>0</v>
      </c>
      <c r="P516" s="16" t="e">
        <f>IF($C516&lt;16,MAX($E516:$G516)/($D516^0.70558407859294)*'Hintergrund Berechnung'!$I$941,MAX($E516:$G516)/($D516^0.70558407859294)*'Hintergrund Berechnung'!$I$942)</f>
        <v>#DIV/0!</v>
      </c>
      <c r="Q516" s="16" t="e">
        <f>IF($C516&lt;16,MAX($H516:$J516)/($D516^0.70558407859294)*'Hintergrund Berechnung'!$I$941,MAX($H516:$J516)/($D516^0.70558407859294)*'Hintergrund Berechnung'!$I$942)</f>
        <v>#DIV/0!</v>
      </c>
      <c r="R516" s="16" t="e">
        <f t="shared" si="25"/>
        <v>#DIV/0!</v>
      </c>
      <c r="S516" s="16" t="e">
        <f>ROUND(IF(C516&lt;16,$K516/($D516^0.450818786555515)*'Hintergrund Berechnung'!$N$941,$K516/($D516^0.450818786555515)*'Hintergrund Berechnung'!$N$942),0)</f>
        <v>#DIV/0!</v>
      </c>
      <c r="T516" s="16">
        <f>ROUND(IF(C516&lt;16,$L516*'Hintergrund Berechnung'!$O$941,$L516*'Hintergrund Berechnung'!$O$942),0)</f>
        <v>0</v>
      </c>
      <c r="U516" s="16">
        <f>ROUND(IF(C516&lt;16,IF(M516&gt;0,(25-$M516)*'Hintergrund Berechnung'!$J$941,0),IF(M516&gt;0,(25-$M516)*'Hintergrund Berechnung'!$J$942,0)),0)</f>
        <v>0</v>
      </c>
      <c r="V516" s="18" t="e">
        <f t="shared" si="26"/>
        <v>#DIV/0!</v>
      </c>
    </row>
    <row r="517" spans="15:22" x14ac:dyDescent="0.5">
      <c r="O517" s="16">
        <f t="shared" si="24"/>
        <v>0</v>
      </c>
      <c r="P517" s="16" t="e">
        <f>IF($C517&lt;16,MAX($E517:$G517)/($D517^0.70558407859294)*'Hintergrund Berechnung'!$I$941,MAX($E517:$G517)/($D517^0.70558407859294)*'Hintergrund Berechnung'!$I$942)</f>
        <v>#DIV/0!</v>
      </c>
      <c r="Q517" s="16" t="e">
        <f>IF($C517&lt;16,MAX($H517:$J517)/($D517^0.70558407859294)*'Hintergrund Berechnung'!$I$941,MAX($H517:$J517)/($D517^0.70558407859294)*'Hintergrund Berechnung'!$I$942)</f>
        <v>#DIV/0!</v>
      </c>
      <c r="R517" s="16" t="e">
        <f t="shared" si="25"/>
        <v>#DIV/0!</v>
      </c>
      <c r="S517" s="16" t="e">
        <f>ROUND(IF(C517&lt;16,$K517/($D517^0.450818786555515)*'Hintergrund Berechnung'!$N$941,$K517/($D517^0.450818786555515)*'Hintergrund Berechnung'!$N$942),0)</f>
        <v>#DIV/0!</v>
      </c>
      <c r="T517" s="16">
        <f>ROUND(IF(C517&lt;16,$L517*'Hintergrund Berechnung'!$O$941,$L517*'Hintergrund Berechnung'!$O$942),0)</f>
        <v>0</v>
      </c>
      <c r="U517" s="16">
        <f>ROUND(IF(C517&lt;16,IF(M517&gt;0,(25-$M517)*'Hintergrund Berechnung'!$J$941,0),IF(M517&gt;0,(25-$M517)*'Hintergrund Berechnung'!$J$942,0)),0)</f>
        <v>0</v>
      </c>
      <c r="V517" s="18" t="e">
        <f t="shared" si="26"/>
        <v>#DIV/0!</v>
      </c>
    </row>
    <row r="518" spans="15:22" x14ac:dyDescent="0.5">
      <c r="O518" s="16">
        <f t="shared" si="24"/>
        <v>0</v>
      </c>
      <c r="P518" s="16" t="e">
        <f>IF($C518&lt;16,MAX($E518:$G518)/($D518^0.70558407859294)*'Hintergrund Berechnung'!$I$941,MAX($E518:$G518)/($D518^0.70558407859294)*'Hintergrund Berechnung'!$I$942)</f>
        <v>#DIV/0!</v>
      </c>
      <c r="Q518" s="16" t="e">
        <f>IF($C518&lt;16,MAX($H518:$J518)/($D518^0.70558407859294)*'Hintergrund Berechnung'!$I$941,MAX($H518:$J518)/($D518^0.70558407859294)*'Hintergrund Berechnung'!$I$942)</f>
        <v>#DIV/0!</v>
      </c>
      <c r="R518" s="16" t="e">
        <f t="shared" si="25"/>
        <v>#DIV/0!</v>
      </c>
      <c r="S518" s="16" t="e">
        <f>ROUND(IF(C518&lt;16,$K518/($D518^0.450818786555515)*'Hintergrund Berechnung'!$N$941,$K518/($D518^0.450818786555515)*'Hintergrund Berechnung'!$N$942),0)</f>
        <v>#DIV/0!</v>
      </c>
      <c r="T518" s="16">
        <f>ROUND(IF(C518&lt;16,$L518*'Hintergrund Berechnung'!$O$941,$L518*'Hintergrund Berechnung'!$O$942),0)</f>
        <v>0</v>
      </c>
      <c r="U518" s="16">
        <f>ROUND(IF(C518&lt;16,IF(M518&gt;0,(25-$M518)*'Hintergrund Berechnung'!$J$941,0),IF(M518&gt;0,(25-$M518)*'Hintergrund Berechnung'!$J$942,0)),0)</f>
        <v>0</v>
      </c>
      <c r="V518" s="18" t="e">
        <f t="shared" si="26"/>
        <v>#DIV/0!</v>
      </c>
    </row>
    <row r="519" spans="15:22" x14ac:dyDescent="0.5">
      <c r="O519" s="16">
        <f t="shared" si="24"/>
        <v>0</v>
      </c>
      <c r="P519" s="16" t="e">
        <f>IF($C519&lt;16,MAX($E519:$G519)/($D519^0.70558407859294)*'Hintergrund Berechnung'!$I$941,MAX($E519:$G519)/($D519^0.70558407859294)*'Hintergrund Berechnung'!$I$942)</f>
        <v>#DIV/0!</v>
      </c>
      <c r="Q519" s="16" t="e">
        <f>IF($C519&lt;16,MAX($H519:$J519)/($D519^0.70558407859294)*'Hintergrund Berechnung'!$I$941,MAX($H519:$J519)/($D519^0.70558407859294)*'Hintergrund Berechnung'!$I$942)</f>
        <v>#DIV/0!</v>
      </c>
      <c r="R519" s="16" t="e">
        <f t="shared" si="25"/>
        <v>#DIV/0!</v>
      </c>
      <c r="S519" s="16" t="e">
        <f>ROUND(IF(C519&lt;16,$K519/($D519^0.450818786555515)*'Hintergrund Berechnung'!$N$941,$K519/($D519^0.450818786555515)*'Hintergrund Berechnung'!$N$942),0)</f>
        <v>#DIV/0!</v>
      </c>
      <c r="T519" s="16">
        <f>ROUND(IF(C519&lt;16,$L519*'Hintergrund Berechnung'!$O$941,$L519*'Hintergrund Berechnung'!$O$942),0)</f>
        <v>0</v>
      </c>
      <c r="U519" s="16">
        <f>ROUND(IF(C519&lt;16,IF(M519&gt;0,(25-$M519)*'Hintergrund Berechnung'!$J$941,0),IF(M519&gt;0,(25-$M519)*'Hintergrund Berechnung'!$J$942,0)),0)</f>
        <v>0</v>
      </c>
      <c r="V519" s="18" t="e">
        <f t="shared" si="26"/>
        <v>#DIV/0!</v>
      </c>
    </row>
    <row r="520" spans="15:22" x14ac:dyDescent="0.5">
      <c r="O520" s="16">
        <f t="shared" si="24"/>
        <v>0</v>
      </c>
      <c r="P520" s="16" t="e">
        <f>IF($C520&lt;16,MAX($E520:$G520)/($D520^0.70558407859294)*'Hintergrund Berechnung'!$I$941,MAX($E520:$G520)/($D520^0.70558407859294)*'Hintergrund Berechnung'!$I$942)</f>
        <v>#DIV/0!</v>
      </c>
      <c r="Q520" s="16" t="e">
        <f>IF($C520&lt;16,MAX($H520:$J520)/($D520^0.70558407859294)*'Hintergrund Berechnung'!$I$941,MAX($H520:$J520)/($D520^0.70558407859294)*'Hintergrund Berechnung'!$I$942)</f>
        <v>#DIV/0!</v>
      </c>
      <c r="R520" s="16" t="e">
        <f t="shared" si="25"/>
        <v>#DIV/0!</v>
      </c>
      <c r="S520" s="16" t="e">
        <f>ROUND(IF(C520&lt;16,$K520/($D520^0.450818786555515)*'Hintergrund Berechnung'!$N$941,$K520/($D520^0.450818786555515)*'Hintergrund Berechnung'!$N$942),0)</f>
        <v>#DIV/0!</v>
      </c>
      <c r="T520" s="16">
        <f>ROUND(IF(C520&lt;16,$L520*'Hintergrund Berechnung'!$O$941,$L520*'Hintergrund Berechnung'!$O$942),0)</f>
        <v>0</v>
      </c>
      <c r="U520" s="16">
        <f>ROUND(IF(C520&lt;16,IF(M520&gt;0,(25-$M520)*'Hintergrund Berechnung'!$J$941,0),IF(M520&gt;0,(25-$M520)*'Hintergrund Berechnung'!$J$942,0)),0)</f>
        <v>0</v>
      </c>
      <c r="V520" s="18" t="e">
        <f t="shared" si="26"/>
        <v>#DIV/0!</v>
      </c>
    </row>
    <row r="521" spans="15:22" x14ac:dyDescent="0.5">
      <c r="O521" s="16">
        <f t="shared" si="24"/>
        <v>0</v>
      </c>
      <c r="P521" s="16" t="e">
        <f>IF($C521&lt;16,MAX($E521:$G521)/($D521^0.70558407859294)*'Hintergrund Berechnung'!$I$941,MAX($E521:$G521)/($D521^0.70558407859294)*'Hintergrund Berechnung'!$I$942)</f>
        <v>#DIV/0!</v>
      </c>
      <c r="Q521" s="16" t="e">
        <f>IF($C521&lt;16,MAX($H521:$J521)/($D521^0.70558407859294)*'Hintergrund Berechnung'!$I$941,MAX($H521:$J521)/($D521^0.70558407859294)*'Hintergrund Berechnung'!$I$942)</f>
        <v>#DIV/0!</v>
      </c>
      <c r="R521" s="16" t="e">
        <f t="shared" si="25"/>
        <v>#DIV/0!</v>
      </c>
      <c r="S521" s="16" t="e">
        <f>ROUND(IF(C521&lt;16,$K521/($D521^0.450818786555515)*'Hintergrund Berechnung'!$N$941,$K521/($D521^0.450818786555515)*'Hintergrund Berechnung'!$N$942),0)</f>
        <v>#DIV/0!</v>
      </c>
      <c r="T521" s="16">
        <f>ROUND(IF(C521&lt;16,$L521*'Hintergrund Berechnung'!$O$941,$L521*'Hintergrund Berechnung'!$O$942),0)</f>
        <v>0</v>
      </c>
      <c r="U521" s="16">
        <f>ROUND(IF(C521&lt;16,IF(M521&gt;0,(25-$M521)*'Hintergrund Berechnung'!$J$941,0),IF(M521&gt;0,(25-$M521)*'Hintergrund Berechnung'!$J$942,0)),0)</f>
        <v>0</v>
      </c>
      <c r="V521" s="18" t="e">
        <f t="shared" si="26"/>
        <v>#DIV/0!</v>
      </c>
    </row>
    <row r="522" spans="15:22" x14ac:dyDescent="0.5">
      <c r="O522" s="16">
        <f t="shared" si="24"/>
        <v>0</v>
      </c>
      <c r="P522" s="16" t="e">
        <f>IF($C522&lt;16,MAX($E522:$G522)/($D522^0.70558407859294)*'Hintergrund Berechnung'!$I$941,MAX($E522:$G522)/($D522^0.70558407859294)*'Hintergrund Berechnung'!$I$942)</f>
        <v>#DIV/0!</v>
      </c>
      <c r="Q522" s="16" t="e">
        <f>IF($C522&lt;16,MAX($H522:$J522)/($D522^0.70558407859294)*'Hintergrund Berechnung'!$I$941,MAX($H522:$J522)/($D522^0.70558407859294)*'Hintergrund Berechnung'!$I$942)</f>
        <v>#DIV/0!</v>
      </c>
      <c r="R522" s="16" t="e">
        <f t="shared" si="25"/>
        <v>#DIV/0!</v>
      </c>
      <c r="S522" s="16" t="e">
        <f>ROUND(IF(C522&lt;16,$K522/($D522^0.450818786555515)*'Hintergrund Berechnung'!$N$941,$K522/($D522^0.450818786555515)*'Hintergrund Berechnung'!$N$942),0)</f>
        <v>#DIV/0!</v>
      </c>
      <c r="T522" s="16">
        <f>ROUND(IF(C522&lt;16,$L522*'Hintergrund Berechnung'!$O$941,$L522*'Hintergrund Berechnung'!$O$942),0)</f>
        <v>0</v>
      </c>
      <c r="U522" s="16">
        <f>ROUND(IF(C522&lt;16,IF(M522&gt;0,(25-$M522)*'Hintergrund Berechnung'!$J$941,0),IF(M522&gt;0,(25-$M522)*'Hintergrund Berechnung'!$J$942,0)),0)</f>
        <v>0</v>
      </c>
      <c r="V522" s="18" t="e">
        <f t="shared" si="26"/>
        <v>#DIV/0!</v>
      </c>
    </row>
    <row r="523" spans="15:22" x14ac:dyDescent="0.5">
      <c r="O523" s="16">
        <f t="shared" si="24"/>
        <v>0</v>
      </c>
      <c r="P523" s="16" t="e">
        <f>IF($C523&lt;16,MAX($E523:$G523)/($D523^0.70558407859294)*'Hintergrund Berechnung'!$I$941,MAX($E523:$G523)/($D523^0.70558407859294)*'Hintergrund Berechnung'!$I$942)</f>
        <v>#DIV/0!</v>
      </c>
      <c r="Q523" s="16" t="e">
        <f>IF($C523&lt;16,MAX($H523:$J523)/($D523^0.70558407859294)*'Hintergrund Berechnung'!$I$941,MAX($H523:$J523)/($D523^0.70558407859294)*'Hintergrund Berechnung'!$I$942)</f>
        <v>#DIV/0!</v>
      </c>
      <c r="R523" s="16" t="e">
        <f t="shared" si="25"/>
        <v>#DIV/0!</v>
      </c>
      <c r="S523" s="16" t="e">
        <f>ROUND(IF(C523&lt;16,$K523/($D523^0.450818786555515)*'Hintergrund Berechnung'!$N$941,$K523/($D523^0.450818786555515)*'Hintergrund Berechnung'!$N$942),0)</f>
        <v>#DIV/0!</v>
      </c>
      <c r="T523" s="16">
        <f>ROUND(IF(C523&lt;16,$L523*'Hintergrund Berechnung'!$O$941,$L523*'Hintergrund Berechnung'!$O$942),0)</f>
        <v>0</v>
      </c>
      <c r="U523" s="16">
        <f>ROUND(IF(C523&lt;16,IF(M523&gt;0,(25-$M523)*'Hintergrund Berechnung'!$J$941,0),IF(M523&gt;0,(25-$M523)*'Hintergrund Berechnung'!$J$942,0)),0)</f>
        <v>0</v>
      </c>
      <c r="V523" s="18" t="e">
        <f t="shared" si="26"/>
        <v>#DIV/0!</v>
      </c>
    </row>
    <row r="524" spans="15:22" x14ac:dyDescent="0.5">
      <c r="O524" s="16">
        <f t="shared" si="24"/>
        <v>0</v>
      </c>
      <c r="P524" s="16" t="e">
        <f>IF($C524&lt;16,MAX($E524:$G524)/($D524^0.70558407859294)*'Hintergrund Berechnung'!$I$941,MAX($E524:$G524)/($D524^0.70558407859294)*'Hintergrund Berechnung'!$I$942)</f>
        <v>#DIV/0!</v>
      </c>
      <c r="Q524" s="16" t="e">
        <f>IF($C524&lt;16,MAX($H524:$J524)/($D524^0.70558407859294)*'Hintergrund Berechnung'!$I$941,MAX($H524:$J524)/($D524^0.70558407859294)*'Hintergrund Berechnung'!$I$942)</f>
        <v>#DIV/0!</v>
      </c>
      <c r="R524" s="16" t="e">
        <f t="shared" si="25"/>
        <v>#DIV/0!</v>
      </c>
      <c r="S524" s="16" t="e">
        <f>ROUND(IF(C524&lt;16,$K524/($D524^0.450818786555515)*'Hintergrund Berechnung'!$N$941,$K524/($D524^0.450818786555515)*'Hintergrund Berechnung'!$N$942),0)</f>
        <v>#DIV/0!</v>
      </c>
      <c r="T524" s="16">
        <f>ROUND(IF(C524&lt;16,$L524*'Hintergrund Berechnung'!$O$941,$L524*'Hintergrund Berechnung'!$O$942),0)</f>
        <v>0</v>
      </c>
      <c r="U524" s="16">
        <f>ROUND(IF(C524&lt;16,IF(M524&gt;0,(25-$M524)*'Hintergrund Berechnung'!$J$941,0),IF(M524&gt;0,(25-$M524)*'Hintergrund Berechnung'!$J$942,0)),0)</f>
        <v>0</v>
      </c>
      <c r="V524" s="18" t="e">
        <f t="shared" si="26"/>
        <v>#DIV/0!</v>
      </c>
    </row>
    <row r="525" spans="15:22" x14ac:dyDescent="0.5">
      <c r="O525" s="16">
        <f t="shared" si="24"/>
        <v>0</v>
      </c>
      <c r="P525" s="16" t="e">
        <f>IF($C525&lt;16,MAX($E525:$G525)/($D525^0.70558407859294)*'Hintergrund Berechnung'!$I$941,MAX($E525:$G525)/($D525^0.70558407859294)*'Hintergrund Berechnung'!$I$942)</f>
        <v>#DIV/0!</v>
      </c>
      <c r="Q525" s="16" t="e">
        <f>IF($C525&lt;16,MAX($H525:$J525)/($D525^0.70558407859294)*'Hintergrund Berechnung'!$I$941,MAX($H525:$J525)/($D525^0.70558407859294)*'Hintergrund Berechnung'!$I$942)</f>
        <v>#DIV/0!</v>
      </c>
      <c r="R525" s="16" t="e">
        <f t="shared" si="25"/>
        <v>#DIV/0!</v>
      </c>
      <c r="S525" s="16" t="e">
        <f>ROUND(IF(C525&lt;16,$K525/($D525^0.450818786555515)*'Hintergrund Berechnung'!$N$941,$K525/($D525^0.450818786555515)*'Hintergrund Berechnung'!$N$942),0)</f>
        <v>#DIV/0!</v>
      </c>
      <c r="T525" s="16">
        <f>ROUND(IF(C525&lt;16,$L525*'Hintergrund Berechnung'!$O$941,$L525*'Hintergrund Berechnung'!$O$942),0)</f>
        <v>0</v>
      </c>
      <c r="U525" s="16">
        <f>ROUND(IF(C525&lt;16,IF(M525&gt;0,(25-$M525)*'Hintergrund Berechnung'!$J$941,0),IF(M525&gt;0,(25-$M525)*'Hintergrund Berechnung'!$J$942,0)),0)</f>
        <v>0</v>
      </c>
      <c r="V525" s="18" t="e">
        <f t="shared" si="26"/>
        <v>#DIV/0!</v>
      </c>
    </row>
    <row r="526" spans="15:22" x14ac:dyDescent="0.5">
      <c r="O526" s="16">
        <f t="shared" si="24"/>
        <v>0</v>
      </c>
      <c r="P526" s="16" t="e">
        <f>IF($C526&lt;16,MAX($E526:$G526)/($D526^0.70558407859294)*'Hintergrund Berechnung'!$I$941,MAX($E526:$G526)/($D526^0.70558407859294)*'Hintergrund Berechnung'!$I$942)</f>
        <v>#DIV/0!</v>
      </c>
      <c r="Q526" s="16" t="e">
        <f>IF($C526&lt;16,MAX($H526:$J526)/($D526^0.70558407859294)*'Hintergrund Berechnung'!$I$941,MAX($H526:$J526)/($D526^0.70558407859294)*'Hintergrund Berechnung'!$I$942)</f>
        <v>#DIV/0!</v>
      </c>
      <c r="R526" s="16" t="e">
        <f t="shared" si="25"/>
        <v>#DIV/0!</v>
      </c>
      <c r="S526" s="16" t="e">
        <f>ROUND(IF(C526&lt;16,$K526/($D526^0.450818786555515)*'Hintergrund Berechnung'!$N$941,$K526/($D526^0.450818786555515)*'Hintergrund Berechnung'!$N$942),0)</f>
        <v>#DIV/0!</v>
      </c>
      <c r="T526" s="16">
        <f>ROUND(IF(C526&lt;16,$L526*'Hintergrund Berechnung'!$O$941,$L526*'Hintergrund Berechnung'!$O$942),0)</f>
        <v>0</v>
      </c>
      <c r="U526" s="16">
        <f>ROUND(IF(C526&lt;16,IF(M526&gt;0,(25-$M526)*'Hintergrund Berechnung'!$J$941,0),IF(M526&gt;0,(25-$M526)*'Hintergrund Berechnung'!$J$942,0)),0)</f>
        <v>0</v>
      </c>
      <c r="V526" s="18" t="e">
        <f t="shared" si="26"/>
        <v>#DIV/0!</v>
      </c>
    </row>
    <row r="527" spans="15:22" x14ac:dyDescent="0.5">
      <c r="O527" s="16">
        <f t="shared" si="24"/>
        <v>0</v>
      </c>
      <c r="P527" s="16" t="e">
        <f>IF($C527&lt;16,MAX($E527:$G527)/($D527^0.70558407859294)*'Hintergrund Berechnung'!$I$941,MAX($E527:$G527)/($D527^0.70558407859294)*'Hintergrund Berechnung'!$I$942)</f>
        <v>#DIV/0!</v>
      </c>
      <c r="Q527" s="16" t="e">
        <f>IF($C527&lt;16,MAX($H527:$J527)/($D527^0.70558407859294)*'Hintergrund Berechnung'!$I$941,MAX($H527:$J527)/($D527^0.70558407859294)*'Hintergrund Berechnung'!$I$942)</f>
        <v>#DIV/0!</v>
      </c>
      <c r="R527" s="16" t="e">
        <f t="shared" si="25"/>
        <v>#DIV/0!</v>
      </c>
      <c r="S527" s="16" t="e">
        <f>ROUND(IF(C527&lt;16,$K527/($D527^0.450818786555515)*'Hintergrund Berechnung'!$N$941,$K527/($D527^0.450818786555515)*'Hintergrund Berechnung'!$N$942),0)</f>
        <v>#DIV/0!</v>
      </c>
      <c r="T527" s="16">
        <f>ROUND(IF(C527&lt;16,$L527*'Hintergrund Berechnung'!$O$941,$L527*'Hintergrund Berechnung'!$O$942),0)</f>
        <v>0</v>
      </c>
      <c r="U527" s="16">
        <f>ROUND(IF(C527&lt;16,IF(M527&gt;0,(25-$M527)*'Hintergrund Berechnung'!$J$941,0),IF(M527&gt;0,(25-$M527)*'Hintergrund Berechnung'!$J$942,0)),0)</f>
        <v>0</v>
      </c>
      <c r="V527" s="18" t="e">
        <f t="shared" si="26"/>
        <v>#DIV/0!</v>
      </c>
    </row>
    <row r="528" spans="15:22" x14ac:dyDescent="0.5">
      <c r="O528" s="16">
        <f t="shared" si="24"/>
        <v>0</v>
      </c>
      <c r="P528" s="16" t="e">
        <f>IF($C528&lt;16,MAX($E528:$G528)/($D528^0.70558407859294)*'Hintergrund Berechnung'!$I$941,MAX($E528:$G528)/($D528^0.70558407859294)*'Hintergrund Berechnung'!$I$942)</f>
        <v>#DIV/0!</v>
      </c>
      <c r="Q528" s="16" t="e">
        <f>IF($C528&lt;16,MAX($H528:$J528)/($D528^0.70558407859294)*'Hintergrund Berechnung'!$I$941,MAX($H528:$J528)/($D528^0.70558407859294)*'Hintergrund Berechnung'!$I$942)</f>
        <v>#DIV/0!</v>
      </c>
      <c r="R528" s="16" t="e">
        <f t="shared" si="25"/>
        <v>#DIV/0!</v>
      </c>
      <c r="S528" s="16" t="e">
        <f>ROUND(IF(C528&lt;16,$K528/($D528^0.450818786555515)*'Hintergrund Berechnung'!$N$941,$K528/($D528^0.450818786555515)*'Hintergrund Berechnung'!$N$942),0)</f>
        <v>#DIV/0!</v>
      </c>
      <c r="T528" s="16">
        <f>ROUND(IF(C528&lt;16,$L528*'Hintergrund Berechnung'!$O$941,$L528*'Hintergrund Berechnung'!$O$942),0)</f>
        <v>0</v>
      </c>
      <c r="U528" s="16">
        <f>ROUND(IF(C528&lt;16,IF(M528&gt;0,(25-$M528)*'Hintergrund Berechnung'!$J$941,0),IF(M528&gt;0,(25-$M528)*'Hintergrund Berechnung'!$J$942,0)),0)</f>
        <v>0</v>
      </c>
      <c r="V528" s="18" t="e">
        <f t="shared" si="26"/>
        <v>#DIV/0!</v>
      </c>
    </row>
    <row r="529" spans="15:22" x14ac:dyDescent="0.5">
      <c r="O529" s="16">
        <f t="shared" si="24"/>
        <v>0</v>
      </c>
      <c r="P529" s="16" t="e">
        <f>IF($C529&lt;16,MAX($E529:$G529)/($D529^0.70558407859294)*'Hintergrund Berechnung'!$I$941,MAX($E529:$G529)/($D529^0.70558407859294)*'Hintergrund Berechnung'!$I$942)</f>
        <v>#DIV/0!</v>
      </c>
      <c r="Q529" s="16" t="e">
        <f>IF($C529&lt;16,MAX($H529:$J529)/($D529^0.70558407859294)*'Hintergrund Berechnung'!$I$941,MAX($H529:$J529)/($D529^0.70558407859294)*'Hintergrund Berechnung'!$I$942)</f>
        <v>#DIV/0!</v>
      </c>
      <c r="R529" s="16" t="e">
        <f t="shared" si="25"/>
        <v>#DIV/0!</v>
      </c>
      <c r="S529" s="16" t="e">
        <f>ROUND(IF(C529&lt;16,$K529/($D529^0.450818786555515)*'Hintergrund Berechnung'!$N$941,$K529/($D529^0.450818786555515)*'Hintergrund Berechnung'!$N$942),0)</f>
        <v>#DIV/0!</v>
      </c>
      <c r="T529" s="16">
        <f>ROUND(IF(C529&lt;16,$L529*'Hintergrund Berechnung'!$O$941,$L529*'Hintergrund Berechnung'!$O$942),0)</f>
        <v>0</v>
      </c>
      <c r="U529" s="16">
        <f>ROUND(IF(C529&lt;16,IF(M529&gt;0,(25-$M529)*'Hintergrund Berechnung'!$J$941,0),IF(M529&gt;0,(25-$M529)*'Hintergrund Berechnung'!$J$942,0)),0)</f>
        <v>0</v>
      </c>
      <c r="V529" s="18" t="e">
        <f t="shared" si="26"/>
        <v>#DIV/0!</v>
      </c>
    </row>
    <row r="530" spans="15:22" x14ac:dyDescent="0.5">
      <c r="O530" s="16">
        <f t="shared" si="24"/>
        <v>0</v>
      </c>
      <c r="P530" s="16" t="e">
        <f>IF($C530&lt;16,MAX($E530:$G530)/($D530^0.70558407859294)*'Hintergrund Berechnung'!$I$941,MAX($E530:$G530)/($D530^0.70558407859294)*'Hintergrund Berechnung'!$I$942)</f>
        <v>#DIV/0!</v>
      </c>
      <c r="Q530" s="16" t="e">
        <f>IF($C530&lt;16,MAX($H530:$J530)/($D530^0.70558407859294)*'Hintergrund Berechnung'!$I$941,MAX($H530:$J530)/($D530^0.70558407859294)*'Hintergrund Berechnung'!$I$942)</f>
        <v>#DIV/0!</v>
      </c>
      <c r="R530" s="16" t="e">
        <f t="shared" si="25"/>
        <v>#DIV/0!</v>
      </c>
      <c r="S530" s="16" t="e">
        <f>ROUND(IF(C530&lt;16,$K530/($D530^0.450818786555515)*'Hintergrund Berechnung'!$N$941,$K530/($D530^0.450818786555515)*'Hintergrund Berechnung'!$N$942),0)</f>
        <v>#DIV/0!</v>
      </c>
      <c r="T530" s="16">
        <f>ROUND(IF(C530&lt;16,$L530*'Hintergrund Berechnung'!$O$941,$L530*'Hintergrund Berechnung'!$O$942),0)</f>
        <v>0</v>
      </c>
      <c r="U530" s="16">
        <f>ROUND(IF(C530&lt;16,IF(M530&gt;0,(25-$M530)*'Hintergrund Berechnung'!$J$941,0),IF(M530&gt;0,(25-$M530)*'Hintergrund Berechnung'!$J$942,0)),0)</f>
        <v>0</v>
      </c>
      <c r="V530" s="18" t="e">
        <f t="shared" si="26"/>
        <v>#DIV/0!</v>
      </c>
    </row>
    <row r="531" spans="15:22" x14ac:dyDescent="0.5">
      <c r="O531" s="16">
        <f t="shared" si="24"/>
        <v>0</v>
      </c>
      <c r="P531" s="16" t="e">
        <f>IF($C531&lt;16,MAX($E531:$G531)/($D531^0.70558407859294)*'Hintergrund Berechnung'!$I$941,MAX($E531:$G531)/($D531^0.70558407859294)*'Hintergrund Berechnung'!$I$942)</f>
        <v>#DIV/0!</v>
      </c>
      <c r="Q531" s="16" t="e">
        <f>IF($C531&lt;16,MAX($H531:$J531)/($D531^0.70558407859294)*'Hintergrund Berechnung'!$I$941,MAX($H531:$J531)/($D531^0.70558407859294)*'Hintergrund Berechnung'!$I$942)</f>
        <v>#DIV/0!</v>
      </c>
      <c r="R531" s="16" t="e">
        <f t="shared" si="25"/>
        <v>#DIV/0!</v>
      </c>
      <c r="S531" s="16" t="e">
        <f>ROUND(IF(C531&lt;16,$K531/($D531^0.450818786555515)*'Hintergrund Berechnung'!$N$941,$K531/($D531^0.450818786555515)*'Hintergrund Berechnung'!$N$942),0)</f>
        <v>#DIV/0!</v>
      </c>
      <c r="T531" s="16">
        <f>ROUND(IF(C531&lt;16,$L531*'Hintergrund Berechnung'!$O$941,$L531*'Hintergrund Berechnung'!$O$942),0)</f>
        <v>0</v>
      </c>
      <c r="U531" s="16">
        <f>ROUND(IF(C531&lt;16,IF(M531&gt;0,(25-$M531)*'Hintergrund Berechnung'!$J$941,0),IF(M531&gt;0,(25-$M531)*'Hintergrund Berechnung'!$J$942,0)),0)</f>
        <v>0</v>
      </c>
      <c r="V531" s="18" t="e">
        <f t="shared" si="26"/>
        <v>#DIV/0!</v>
      </c>
    </row>
    <row r="532" spans="15:22" x14ac:dyDescent="0.5">
      <c r="O532" s="16">
        <f t="shared" si="24"/>
        <v>0</v>
      </c>
      <c r="P532" s="16" t="e">
        <f>IF($C532&lt;16,MAX($E532:$G532)/($D532^0.70558407859294)*'Hintergrund Berechnung'!$I$941,MAX($E532:$G532)/($D532^0.70558407859294)*'Hintergrund Berechnung'!$I$942)</f>
        <v>#DIV/0!</v>
      </c>
      <c r="Q532" s="16" t="e">
        <f>IF($C532&lt;16,MAX($H532:$J532)/($D532^0.70558407859294)*'Hintergrund Berechnung'!$I$941,MAX($H532:$J532)/($D532^0.70558407859294)*'Hintergrund Berechnung'!$I$942)</f>
        <v>#DIV/0!</v>
      </c>
      <c r="R532" s="16" t="e">
        <f t="shared" si="25"/>
        <v>#DIV/0!</v>
      </c>
      <c r="S532" s="16" t="e">
        <f>ROUND(IF(C532&lt;16,$K532/($D532^0.450818786555515)*'Hintergrund Berechnung'!$N$941,$K532/($D532^0.450818786555515)*'Hintergrund Berechnung'!$N$942),0)</f>
        <v>#DIV/0!</v>
      </c>
      <c r="T532" s="16">
        <f>ROUND(IF(C532&lt;16,$L532*'Hintergrund Berechnung'!$O$941,$L532*'Hintergrund Berechnung'!$O$942),0)</f>
        <v>0</v>
      </c>
      <c r="U532" s="16">
        <f>ROUND(IF(C532&lt;16,IF(M532&gt;0,(25-$M532)*'Hintergrund Berechnung'!$J$941,0),IF(M532&gt;0,(25-$M532)*'Hintergrund Berechnung'!$J$942,0)),0)</f>
        <v>0</v>
      </c>
      <c r="V532" s="18" t="e">
        <f t="shared" si="26"/>
        <v>#DIV/0!</v>
      </c>
    </row>
    <row r="533" spans="15:22" x14ac:dyDescent="0.5">
      <c r="O533" s="16">
        <f t="shared" si="24"/>
        <v>0</v>
      </c>
      <c r="P533" s="16" t="e">
        <f>IF($C533&lt;16,MAX($E533:$G533)/($D533^0.70558407859294)*'Hintergrund Berechnung'!$I$941,MAX($E533:$G533)/($D533^0.70558407859294)*'Hintergrund Berechnung'!$I$942)</f>
        <v>#DIV/0!</v>
      </c>
      <c r="Q533" s="16" t="e">
        <f>IF($C533&lt;16,MAX($H533:$J533)/($D533^0.70558407859294)*'Hintergrund Berechnung'!$I$941,MAX($H533:$J533)/($D533^0.70558407859294)*'Hintergrund Berechnung'!$I$942)</f>
        <v>#DIV/0!</v>
      </c>
      <c r="R533" s="16" t="e">
        <f t="shared" si="25"/>
        <v>#DIV/0!</v>
      </c>
      <c r="S533" s="16" t="e">
        <f>ROUND(IF(C533&lt;16,$K533/($D533^0.450818786555515)*'Hintergrund Berechnung'!$N$941,$K533/($D533^0.450818786555515)*'Hintergrund Berechnung'!$N$942),0)</f>
        <v>#DIV/0!</v>
      </c>
      <c r="T533" s="16">
        <f>ROUND(IF(C533&lt;16,$L533*'Hintergrund Berechnung'!$O$941,$L533*'Hintergrund Berechnung'!$O$942),0)</f>
        <v>0</v>
      </c>
      <c r="U533" s="16">
        <f>ROUND(IF(C533&lt;16,IF(M533&gt;0,(25-$M533)*'Hintergrund Berechnung'!$J$941,0),IF(M533&gt;0,(25-$M533)*'Hintergrund Berechnung'!$J$942,0)),0)</f>
        <v>0</v>
      </c>
      <c r="V533" s="18" t="e">
        <f t="shared" si="26"/>
        <v>#DIV/0!</v>
      </c>
    </row>
    <row r="534" spans="15:22" x14ac:dyDescent="0.5">
      <c r="O534" s="16">
        <f t="shared" si="24"/>
        <v>0</v>
      </c>
      <c r="P534" s="16" t="e">
        <f>IF($C534&lt;16,MAX($E534:$G534)/($D534^0.70558407859294)*'Hintergrund Berechnung'!$I$941,MAX($E534:$G534)/($D534^0.70558407859294)*'Hintergrund Berechnung'!$I$942)</f>
        <v>#DIV/0!</v>
      </c>
      <c r="Q534" s="16" t="e">
        <f>IF($C534&lt;16,MAX($H534:$J534)/($D534^0.70558407859294)*'Hintergrund Berechnung'!$I$941,MAX($H534:$J534)/($D534^0.70558407859294)*'Hintergrund Berechnung'!$I$942)</f>
        <v>#DIV/0!</v>
      </c>
      <c r="R534" s="16" t="e">
        <f t="shared" si="25"/>
        <v>#DIV/0!</v>
      </c>
      <c r="S534" s="16" t="e">
        <f>ROUND(IF(C534&lt;16,$K534/($D534^0.450818786555515)*'Hintergrund Berechnung'!$N$941,$K534/($D534^0.450818786555515)*'Hintergrund Berechnung'!$N$942),0)</f>
        <v>#DIV/0!</v>
      </c>
      <c r="T534" s="16">
        <f>ROUND(IF(C534&lt;16,$L534*'Hintergrund Berechnung'!$O$941,$L534*'Hintergrund Berechnung'!$O$942),0)</f>
        <v>0</v>
      </c>
      <c r="U534" s="16">
        <f>ROUND(IF(C534&lt;16,IF(M534&gt;0,(25-$M534)*'Hintergrund Berechnung'!$J$941,0),IF(M534&gt;0,(25-$M534)*'Hintergrund Berechnung'!$J$942,0)),0)</f>
        <v>0</v>
      </c>
      <c r="V534" s="18" t="e">
        <f t="shared" si="26"/>
        <v>#DIV/0!</v>
      </c>
    </row>
    <row r="535" spans="15:22" x14ac:dyDescent="0.5">
      <c r="O535" s="16">
        <f t="shared" si="24"/>
        <v>0</v>
      </c>
      <c r="P535" s="16" t="e">
        <f>IF($C535&lt;16,MAX($E535:$G535)/($D535^0.70558407859294)*'Hintergrund Berechnung'!$I$941,MAX($E535:$G535)/($D535^0.70558407859294)*'Hintergrund Berechnung'!$I$942)</f>
        <v>#DIV/0!</v>
      </c>
      <c r="Q535" s="16" t="e">
        <f>IF($C535&lt;16,MAX($H535:$J535)/($D535^0.70558407859294)*'Hintergrund Berechnung'!$I$941,MAX($H535:$J535)/($D535^0.70558407859294)*'Hintergrund Berechnung'!$I$942)</f>
        <v>#DIV/0!</v>
      </c>
      <c r="R535" s="16" t="e">
        <f t="shared" si="25"/>
        <v>#DIV/0!</v>
      </c>
      <c r="S535" s="16" t="e">
        <f>ROUND(IF(C535&lt;16,$K535/($D535^0.450818786555515)*'Hintergrund Berechnung'!$N$941,$K535/($D535^0.450818786555515)*'Hintergrund Berechnung'!$N$942),0)</f>
        <v>#DIV/0!</v>
      </c>
      <c r="T535" s="16">
        <f>ROUND(IF(C535&lt;16,$L535*'Hintergrund Berechnung'!$O$941,$L535*'Hintergrund Berechnung'!$O$942),0)</f>
        <v>0</v>
      </c>
      <c r="U535" s="16">
        <f>ROUND(IF(C535&lt;16,IF(M535&gt;0,(25-$M535)*'Hintergrund Berechnung'!$J$941,0),IF(M535&gt;0,(25-$M535)*'Hintergrund Berechnung'!$J$942,0)),0)</f>
        <v>0</v>
      </c>
      <c r="V535" s="18" t="e">
        <f t="shared" si="26"/>
        <v>#DIV/0!</v>
      </c>
    </row>
    <row r="536" spans="15:22" x14ac:dyDescent="0.5">
      <c r="O536" s="16">
        <f t="shared" si="24"/>
        <v>0</v>
      </c>
      <c r="P536" s="16" t="e">
        <f>IF($C536&lt;16,MAX($E536:$G536)/($D536^0.70558407859294)*'Hintergrund Berechnung'!$I$941,MAX($E536:$G536)/($D536^0.70558407859294)*'Hintergrund Berechnung'!$I$942)</f>
        <v>#DIV/0!</v>
      </c>
      <c r="Q536" s="16" t="e">
        <f>IF($C536&lt;16,MAX($H536:$J536)/($D536^0.70558407859294)*'Hintergrund Berechnung'!$I$941,MAX($H536:$J536)/($D536^0.70558407859294)*'Hintergrund Berechnung'!$I$942)</f>
        <v>#DIV/0!</v>
      </c>
      <c r="R536" s="16" t="e">
        <f t="shared" si="25"/>
        <v>#DIV/0!</v>
      </c>
      <c r="S536" s="16" t="e">
        <f>ROUND(IF(C536&lt;16,$K536/($D536^0.450818786555515)*'Hintergrund Berechnung'!$N$941,$K536/($D536^0.450818786555515)*'Hintergrund Berechnung'!$N$942),0)</f>
        <v>#DIV/0!</v>
      </c>
      <c r="T536" s="16">
        <f>ROUND(IF(C536&lt;16,$L536*'Hintergrund Berechnung'!$O$941,$L536*'Hintergrund Berechnung'!$O$942),0)</f>
        <v>0</v>
      </c>
      <c r="U536" s="16">
        <f>ROUND(IF(C536&lt;16,IF(M536&gt;0,(25-$M536)*'Hintergrund Berechnung'!$J$941,0),IF(M536&gt;0,(25-$M536)*'Hintergrund Berechnung'!$J$942,0)),0)</f>
        <v>0</v>
      </c>
      <c r="V536" s="18" t="e">
        <f t="shared" si="26"/>
        <v>#DIV/0!</v>
      </c>
    </row>
    <row r="537" spans="15:22" x14ac:dyDescent="0.5">
      <c r="O537" s="16">
        <f t="shared" si="24"/>
        <v>0</v>
      </c>
      <c r="P537" s="16" t="e">
        <f>IF($C537&lt;16,MAX($E537:$G537)/($D537^0.70558407859294)*'Hintergrund Berechnung'!$I$941,MAX($E537:$G537)/($D537^0.70558407859294)*'Hintergrund Berechnung'!$I$942)</f>
        <v>#DIV/0!</v>
      </c>
      <c r="Q537" s="16" t="e">
        <f>IF($C537&lt;16,MAX($H537:$J537)/($D537^0.70558407859294)*'Hintergrund Berechnung'!$I$941,MAX($H537:$J537)/($D537^0.70558407859294)*'Hintergrund Berechnung'!$I$942)</f>
        <v>#DIV/0!</v>
      </c>
      <c r="R537" s="16" t="e">
        <f t="shared" si="25"/>
        <v>#DIV/0!</v>
      </c>
      <c r="S537" s="16" t="e">
        <f>ROUND(IF(C537&lt;16,$K537/($D537^0.450818786555515)*'Hintergrund Berechnung'!$N$941,$K537/($D537^0.450818786555515)*'Hintergrund Berechnung'!$N$942),0)</f>
        <v>#DIV/0!</v>
      </c>
      <c r="T537" s="16">
        <f>ROUND(IF(C537&lt;16,$L537*'Hintergrund Berechnung'!$O$941,$L537*'Hintergrund Berechnung'!$O$942),0)</f>
        <v>0</v>
      </c>
      <c r="U537" s="16">
        <f>ROUND(IF(C537&lt;16,IF(M537&gt;0,(25-$M537)*'Hintergrund Berechnung'!$J$941,0),IF(M537&gt;0,(25-$M537)*'Hintergrund Berechnung'!$J$942,0)),0)</f>
        <v>0</v>
      </c>
      <c r="V537" s="18" t="e">
        <f t="shared" si="26"/>
        <v>#DIV/0!</v>
      </c>
    </row>
    <row r="538" spans="15:22" x14ac:dyDescent="0.5">
      <c r="O538" s="16">
        <f t="shared" si="24"/>
        <v>0</v>
      </c>
      <c r="P538" s="16" t="e">
        <f>IF($C538&lt;16,MAX($E538:$G538)/($D538^0.70558407859294)*'Hintergrund Berechnung'!$I$941,MAX($E538:$G538)/($D538^0.70558407859294)*'Hintergrund Berechnung'!$I$942)</f>
        <v>#DIV/0!</v>
      </c>
      <c r="Q538" s="16" t="e">
        <f>IF($C538&lt;16,MAX($H538:$J538)/($D538^0.70558407859294)*'Hintergrund Berechnung'!$I$941,MAX($H538:$J538)/($D538^0.70558407859294)*'Hintergrund Berechnung'!$I$942)</f>
        <v>#DIV/0!</v>
      </c>
      <c r="R538" s="16" t="e">
        <f t="shared" si="25"/>
        <v>#DIV/0!</v>
      </c>
      <c r="S538" s="16" t="e">
        <f>ROUND(IF(C538&lt;16,$K538/($D538^0.450818786555515)*'Hintergrund Berechnung'!$N$941,$K538/($D538^0.450818786555515)*'Hintergrund Berechnung'!$N$942),0)</f>
        <v>#DIV/0!</v>
      </c>
      <c r="T538" s="16">
        <f>ROUND(IF(C538&lt;16,$L538*'Hintergrund Berechnung'!$O$941,$L538*'Hintergrund Berechnung'!$O$942),0)</f>
        <v>0</v>
      </c>
      <c r="U538" s="16">
        <f>ROUND(IF(C538&lt;16,IF(M538&gt;0,(25-$M538)*'Hintergrund Berechnung'!$J$941,0),IF(M538&gt;0,(25-$M538)*'Hintergrund Berechnung'!$J$942,0)),0)</f>
        <v>0</v>
      </c>
      <c r="V538" s="18" t="e">
        <f t="shared" si="26"/>
        <v>#DIV/0!</v>
      </c>
    </row>
    <row r="539" spans="15:22" x14ac:dyDescent="0.5">
      <c r="O539" s="16">
        <f t="shared" si="24"/>
        <v>0</v>
      </c>
      <c r="P539" s="16" t="e">
        <f>IF($C539&lt;16,MAX($E539:$G539)/($D539^0.70558407859294)*'Hintergrund Berechnung'!$I$941,MAX($E539:$G539)/($D539^0.70558407859294)*'Hintergrund Berechnung'!$I$942)</f>
        <v>#DIV/0!</v>
      </c>
      <c r="Q539" s="16" t="e">
        <f>IF($C539&lt;16,MAX($H539:$J539)/($D539^0.70558407859294)*'Hintergrund Berechnung'!$I$941,MAX($H539:$J539)/($D539^0.70558407859294)*'Hintergrund Berechnung'!$I$942)</f>
        <v>#DIV/0!</v>
      </c>
      <c r="R539" s="16" t="e">
        <f t="shared" si="25"/>
        <v>#DIV/0!</v>
      </c>
      <c r="S539" s="16" t="e">
        <f>ROUND(IF(C539&lt;16,$K539/($D539^0.450818786555515)*'Hintergrund Berechnung'!$N$941,$K539/($D539^0.450818786555515)*'Hintergrund Berechnung'!$N$942),0)</f>
        <v>#DIV/0!</v>
      </c>
      <c r="T539" s="16">
        <f>ROUND(IF(C539&lt;16,$L539*'Hintergrund Berechnung'!$O$941,$L539*'Hintergrund Berechnung'!$O$942),0)</f>
        <v>0</v>
      </c>
      <c r="U539" s="16">
        <f>ROUND(IF(C539&lt;16,IF(M539&gt;0,(25-$M539)*'Hintergrund Berechnung'!$J$941,0),IF(M539&gt;0,(25-$M539)*'Hintergrund Berechnung'!$J$942,0)),0)</f>
        <v>0</v>
      </c>
      <c r="V539" s="18" t="e">
        <f t="shared" si="26"/>
        <v>#DIV/0!</v>
      </c>
    </row>
    <row r="540" spans="15:22" x14ac:dyDescent="0.5">
      <c r="O540" s="16">
        <f t="shared" si="24"/>
        <v>0</v>
      </c>
      <c r="P540" s="16" t="e">
        <f>IF($C540&lt;16,MAX($E540:$G540)/($D540^0.70558407859294)*'Hintergrund Berechnung'!$I$941,MAX($E540:$G540)/($D540^0.70558407859294)*'Hintergrund Berechnung'!$I$942)</f>
        <v>#DIV/0!</v>
      </c>
      <c r="Q540" s="16" t="e">
        <f>IF($C540&lt;16,MAX($H540:$J540)/($D540^0.70558407859294)*'Hintergrund Berechnung'!$I$941,MAX($H540:$J540)/($D540^0.70558407859294)*'Hintergrund Berechnung'!$I$942)</f>
        <v>#DIV/0!</v>
      </c>
      <c r="R540" s="16" t="e">
        <f t="shared" si="25"/>
        <v>#DIV/0!</v>
      </c>
      <c r="S540" s="16" t="e">
        <f>ROUND(IF(C540&lt;16,$K540/($D540^0.450818786555515)*'Hintergrund Berechnung'!$N$941,$K540/($D540^0.450818786555515)*'Hintergrund Berechnung'!$N$942),0)</f>
        <v>#DIV/0!</v>
      </c>
      <c r="T540" s="16">
        <f>ROUND(IF(C540&lt;16,$L540*'Hintergrund Berechnung'!$O$941,$L540*'Hintergrund Berechnung'!$O$942),0)</f>
        <v>0</v>
      </c>
      <c r="U540" s="16">
        <f>ROUND(IF(C540&lt;16,IF(M540&gt;0,(25-$M540)*'Hintergrund Berechnung'!$J$941,0),IF(M540&gt;0,(25-$M540)*'Hintergrund Berechnung'!$J$942,0)),0)</f>
        <v>0</v>
      </c>
      <c r="V540" s="18" t="e">
        <f t="shared" si="26"/>
        <v>#DIV/0!</v>
      </c>
    </row>
    <row r="541" spans="15:22" x14ac:dyDescent="0.5">
      <c r="O541" s="16">
        <f t="shared" si="24"/>
        <v>0</v>
      </c>
      <c r="P541" s="16" t="e">
        <f>IF($C541&lt;16,MAX($E541:$G541)/($D541^0.70558407859294)*'Hintergrund Berechnung'!$I$941,MAX($E541:$G541)/($D541^0.70558407859294)*'Hintergrund Berechnung'!$I$942)</f>
        <v>#DIV/0!</v>
      </c>
      <c r="Q541" s="16" t="e">
        <f>IF($C541&lt;16,MAX($H541:$J541)/($D541^0.70558407859294)*'Hintergrund Berechnung'!$I$941,MAX($H541:$J541)/($D541^0.70558407859294)*'Hintergrund Berechnung'!$I$942)</f>
        <v>#DIV/0!</v>
      </c>
      <c r="R541" s="16" t="e">
        <f t="shared" si="25"/>
        <v>#DIV/0!</v>
      </c>
      <c r="S541" s="16" t="e">
        <f>ROUND(IF(C541&lt;16,$K541/($D541^0.450818786555515)*'Hintergrund Berechnung'!$N$941,$K541/($D541^0.450818786555515)*'Hintergrund Berechnung'!$N$942),0)</f>
        <v>#DIV/0!</v>
      </c>
      <c r="T541" s="16">
        <f>ROUND(IF(C541&lt;16,$L541*'Hintergrund Berechnung'!$O$941,$L541*'Hintergrund Berechnung'!$O$942),0)</f>
        <v>0</v>
      </c>
      <c r="U541" s="16">
        <f>ROUND(IF(C541&lt;16,IF(M541&gt;0,(25-$M541)*'Hintergrund Berechnung'!$J$941,0),IF(M541&gt;0,(25-$M541)*'Hintergrund Berechnung'!$J$942,0)),0)</f>
        <v>0</v>
      </c>
      <c r="V541" s="18" t="e">
        <f t="shared" si="26"/>
        <v>#DIV/0!</v>
      </c>
    </row>
    <row r="542" spans="15:22" x14ac:dyDescent="0.5">
      <c r="O542" s="16">
        <f t="shared" si="24"/>
        <v>0</v>
      </c>
      <c r="P542" s="16" t="e">
        <f>IF($C542&lt;16,MAX($E542:$G542)/($D542^0.70558407859294)*'Hintergrund Berechnung'!$I$941,MAX($E542:$G542)/($D542^0.70558407859294)*'Hintergrund Berechnung'!$I$942)</f>
        <v>#DIV/0!</v>
      </c>
      <c r="Q542" s="16" t="e">
        <f>IF($C542&lt;16,MAX($H542:$J542)/($D542^0.70558407859294)*'Hintergrund Berechnung'!$I$941,MAX($H542:$J542)/($D542^0.70558407859294)*'Hintergrund Berechnung'!$I$942)</f>
        <v>#DIV/0!</v>
      </c>
      <c r="R542" s="16" t="e">
        <f t="shared" si="25"/>
        <v>#DIV/0!</v>
      </c>
      <c r="S542" s="16" t="e">
        <f>ROUND(IF(C542&lt;16,$K542/($D542^0.450818786555515)*'Hintergrund Berechnung'!$N$941,$K542/($D542^0.450818786555515)*'Hintergrund Berechnung'!$N$942),0)</f>
        <v>#DIV/0!</v>
      </c>
      <c r="T542" s="16">
        <f>ROUND(IF(C542&lt;16,$L542*'Hintergrund Berechnung'!$O$941,$L542*'Hintergrund Berechnung'!$O$942),0)</f>
        <v>0</v>
      </c>
      <c r="U542" s="16">
        <f>ROUND(IF(C542&lt;16,IF(M542&gt;0,(25-$M542)*'Hintergrund Berechnung'!$J$941,0),IF(M542&gt;0,(25-$M542)*'Hintergrund Berechnung'!$J$942,0)),0)</f>
        <v>0</v>
      </c>
      <c r="V542" s="18" t="e">
        <f t="shared" si="26"/>
        <v>#DIV/0!</v>
      </c>
    </row>
    <row r="543" spans="15:22" x14ac:dyDescent="0.5">
      <c r="O543" s="16">
        <f t="shared" si="24"/>
        <v>0</v>
      </c>
      <c r="P543" s="16" t="e">
        <f>IF($C543&lt;16,MAX($E543:$G543)/($D543^0.70558407859294)*'Hintergrund Berechnung'!$I$941,MAX($E543:$G543)/($D543^0.70558407859294)*'Hintergrund Berechnung'!$I$942)</f>
        <v>#DIV/0!</v>
      </c>
      <c r="Q543" s="16" t="e">
        <f>IF($C543&lt;16,MAX($H543:$J543)/($D543^0.70558407859294)*'Hintergrund Berechnung'!$I$941,MAX($H543:$J543)/($D543^0.70558407859294)*'Hintergrund Berechnung'!$I$942)</f>
        <v>#DIV/0!</v>
      </c>
      <c r="R543" s="16" t="e">
        <f t="shared" si="25"/>
        <v>#DIV/0!</v>
      </c>
      <c r="S543" s="16" t="e">
        <f>ROUND(IF(C543&lt;16,$K543/($D543^0.450818786555515)*'Hintergrund Berechnung'!$N$941,$K543/($D543^0.450818786555515)*'Hintergrund Berechnung'!$N$942),0)</f>
        <v>#DIV/0!</v>
      </c>
      <c r="T543" s="16">
        <f>ROUND(IF(C543&lt;16,$L543*'Hintergrund Berechnung'!$O$941,$L543*'Hintergrund Berechnung'!$O$942),0)</f>
        <v>0</v>
      </c>
      <c r="U543" s="16">
        <f>ROUND(IF(C543&lt;16,IF(M543&gt;0,(25-$M543)*'Hintergrund Berechnung'!$J$941,0),IF(M543&gt;0,(25-$M543)*'Hintergrund Berechnung'!$J$942,0)),0)</f>
        <v>0</v>
      </c>
      <c r="V543" s="18" t="e">
        <f t="shared" si="26"/>
        <v>#DIV/0!</v>
      </c>
    </row>
    <row r="544" spans="15:22" x14ac:dyDescent="0.5">
      <c r="O544" s="16">
        <f t="shared" si="24"/>
        <v>0</v>
      </c>
      <c r="P544" s="16" t="e">
        <f>IF($C544&lt;16,MAX($E544:$G544)/($D544^0.70558407859294)*'Hintergrund Berechnung'!$I$941,MAX($E544:$G544)/($D544^0.70558407859294)*'Hintergrund Berechnung'!$I$942)</f>
        <v>#DIV/0!</v>
      </c>
      <c r="Q544" s="16" t="e">
        <f>IF($C544&lt;16,MAX($H544:$J544)/($D544^0.70558407859294)*'Hintergrund Berechnung'!$I$941,MAX($H544:$J544)/($D544^0.70558407859294)*'Hintergrund Berechnung'!$I$942)</f>
        <v>#DIV/0!</v>
      </c>
      <c r="R544" s="16" t="e">
        <f t="shared" si="25"/>
        <v>#DIV/0!</v>
      </c>
      <c r="S544" s="16" t="e">
        <f>ROUND(IF(C544&lt;16,$K544/($D544^0.450818786555515)*'Hintergrund Berechnung'!$N$941,$K544/($D544^0.450818786555515)*'Hintergrund Berechnung'!$N$942),0)</f>
        <v>#DIV/0!</v>
      </c>
      <c r="T544" s="16">
        <f>ROUND(IF(C544&lt;16,$L544*'Hintergrund Berechnung'!$O$941,$L544*'Hintergrund Berechnung'!$O$942),0)</f>
        <v>0</v>
      </c>
      <c r="U544" s="16">
        <f>ROUND(IF(C544&lt;16,IF(M544&gt;0,(25-$M544)*'Hintergrund Berechnung'!$J$941,0),IF(M544&gt;0,(25-$M544)*'Hintergrund Berechnung'!$J$942,0)),0)</f>
        <v>0</v>
      </c>
      <c r="V544" s="18" t="e">
        <f t="shared" si="26"/>
        <v>#DIV/0!</v>
      </c>
    </row>
    <row r="545" spans="15:22" x14ac:dyDescent="0.5">
      <c r="O545" s="16">
        <f t="shared" si="24"/>
        <v>0</v>
      </c>
      <c r="P545" s="16" t="e">
        <f>IF($C545&lt;16,MAX($E545:$G545)/($D545^0.70558407859294)*'Hintergrund Berechnung'!$I$941,MAX($E545:$G545)/($D545^0.70558407859294)*'Hintergrund Berechnung'!$I$942)</f>
        <v>#DIV/0!</v>
      </c>
      <c r="Q545" s="16" t="e">
        <f>IF($C545&lt;16,MAX($H545:$J545)/($D545^0.70558407859294)*'Hintergrund Berechnung'!$I$941,MAX($H545:$J545)/($D545^0.70558407859294)*'Hintergrund Berechnung'!$I$942)</f>
        <v>#DIV/0!</v>
      </c>
      <c r="R545" s="16" t="e">
        <f t="shared" si="25"/>
        <v>#DIV/0!</v>
      </c>
      <c r="S545" s="16" t="e">
        <f>ROUND(IF(C545&lt;16,$K545/($D545^0.450818786555515)*'Hintergrund Berechnung'!$N$941,$K545/($D545^0.450818786555515)*'Hintergrund Berechnung'!$N$942),0)</f>
        <v>#DIV/0!</v>
      </c>
      <c r="T545" s="16">
        <f>ROUND(IF(C545&lt;16,$L545*'Hintergrund Berechnung'!$O$941,$L545*'Hintergrund Berechnung'!$O$942),0)</f>
        <v>0</v>
      </c>
      <c r="U545" s="16">
        <f>ROUND(IF(C545&lt;16,IF(M545&gt;0,(25-$M545)*'Hintergrund Berechnung'!$J$941,0),IF(M545&gt;0,(25-$M545)*'Hintergrund Berechnung'!$J$942,0)),0)</f>
        <v>0</v>
      </c>
      <c r="V545" s="18" t="e">
        <f t="shared" si="26"/>
        <v>#DIV/0!</v>
      </c>
    </row>
    <row r="546" spans="15:22" x14ac:dyDescent="0.5">
      <c r="O546" s="16">
        <f t="shared" si="24"/>
        <v>0</v>
      </c>
      <c r="P546" s="16" t="e">
        <f>IF($C546&lt;16,MAX($E546:$G546)/($D546^0.70558407859294)*'Hintergrund Berechnung'!$I$941,MAX($E546:$G546)/($D546^0.70558407859294)*'Hintergrund Berechnung'!$I$942)</f>
        <v>#DIV/0!</v>
      </c>
      <c r="Q546" s="16" t="e">
        <f>IF($C546&lt;16,MAX($H546:$J546)/($D546^0.70558407859294)*'Hintergrund Berechnung'!$I$941,MAX($H546:$J546)/($D546^0.70558407859294)*'Hintergrund Berechnung'!$I$942)</f>
        <v>#DIV/0!</v>
      </c>
      <c r="R546" s="16" t="e">
        <f t="shared" si="25"/>
        <v>#DIV/0!</v>
      </c>
      <c r="S546" s="16" t="e">
        <f>ROUND(IF(C546&lt;16,$K546/($D546^0.450818786555515)*'Hintergrund Berechnung'!$N$941,$K546/($D546^0.450818786555515)*'Hintergrund Berechnung'!$N$942),0)</f>
        <v>#DIV/0!</v>
      </c>
      <c r="T546" s="16">
        <f>ROUND(IF(C546&lt;16,$L546*'Hintergrund Berechnung'!$O$941,$L546*'Hintergrund Berechnung'!$O$942),0)</f>
        <v>0</v>
      </c>
      <c r="U546" s="16">
        <f>ROUND(IF(C546&lt;16,IF(M546&gt;0,(25-$M546)*'Hintergrund Berechnung'!$J$941,0),IF(M546&gt;0,(25-$M546)*'Hintergrund Berechnung'!$J$942,0)),0)</f>
        <v>0</v>
      </c>
      <c r="V546" s="18" t="e">
        <f t="shared" si="26"/>
        <v>#DIV/0!</v>
      </c>
    </row>
    <row r="547" spans="15:22" x14ac:dyDescent="0.5">
      <c r="O547" s="16">
        <f t="shared" si="24"/>
        <v>0</v>
      </c>
      <c r="P547" s="16" t="e">
        <f>IF($C547&lt;16,MAX($E547:$G547)/($D547^0.70558407859294)*'Hintergrund Berechnung'!$I$941,MAX($E547:$G547)/($D547^0.70558407859294)*'Hintergrund Berechnung'!$I$942)</f>
        <v>#DIV/0!</v>
      </c>
      <c r="Q547" s="16" t="e">
        <f>IF($C547&lt;16,MAX($H547:$J547)/($D547^0.70558407859294)*'Hintergrund Berechnung'!$I$941,MAX($H547:$J547)/($D547^0.70558407859294)*'Hintergrund Berechnung'!$I$942)</f>
        <v>#DIV/0!</v>
      </c>
      <c r="R547" s="16" t="e">
        <f t="shared" si="25"/>
        <v>#DIV/0!</v>
      </c>
      <c r="S547" s="16" t="e">
        <f>ROUND(IF(C547&lt;16,$K547/($D547^0.450818786555515)*'Hintergrund Berechnung'!$N$941,$K547/($D547^0.450818786555515)*'Hintergrund Berechnung'!$N$942),0)</f>
        <v>#DIV/0!</v>
      </c>
      <c r="T547" s="16">
        <f>ROUND(IF(C547&lt;16,$L547*'Hintergrund Berechnung'!$O$941,$L547*'Hintergrund Berechnung'!$O$942),0)</f>
        <v>0</v>
      </c>
      <c r="U547" s="16">
        <f>ROUND(IF(C547&lt;16,IF(M547&gt;0,(25-$M547)*'Hintergrund Berechnung'!$J$941,0),IF(M547&gt;0,(25-$M547)*'Hintergrund Berechnung'!$J$942,0)),0)</f>
        <v>0</v>
      </c>
      <c r="V547" s="18" t="e">
        <f t="shared" si="26"/>
        <v>#DIV/0!</v>
      </c>
    </row>
    <row r="548" spans="15:22" x14ac:dyDescent="0.5">
      <c r="O548" s="16">
        <f t="shared" si="24"/>
        <v>0</v>
      </c>
      <c r="P548" s="16" t="e">
        <f>IF($C548&lt;16,MAX($E548:$G548)/($D548^0.70558407859294)*'Hintergrund Berechnung'!$I$941,MAX($E548:$G548)/($D548^0.70558407859294)*'Hintergrund Berechnung'!$I$942)</f>
        <v>#DIV/0!</v>
      </c>
      <c r="Q548" s="16" t="e">
        <f>IF($C548&lt;16,MAX($H548:$J548)/($D548^0.70558407859294)*'Hintergrund Berechnung'!$I$941,MAX($H548:$J548)/($D548^0.70558407859294)*'Hintergrund Berechnung'!$I$942)</f>
        <v>#DIV/0!</v>
      </c>
      <c r="R548" s="16" t="e">
        <f t="shared" si="25"/>
        <v>#DIV/0!</v>
      </c>
      <c r="S548" s="16" t="e">
        <f>ROUND(IF(C548&lt;16,$K548/($D548^0.450818786555515)*'Hintergrund Berechnung'!$N$941,$K548/($D548^0.450818786555515)*'Hintergrund Berechnung'!$N$942),0)</f>
        <v>#DIV/0!</v>
      </c>
      <c r="T548" s="16">
        <f>ROUND(IF(C548&lt;16,$L548*'Hintergrund Berechnung'!$O$941,$L548*'Hintergrund Berechnung'!$O$942),0)</f>
        <v>0</v>
      </c>
      <c r="U548" s="16">
        <f>ROUND(IF(C548&lt;16,IF(M548&gt;0,(25-$M548)*'Hintergrund Berechnung'!$J$941,0),IF(M548&gt;0,(25-$M548)*'Hintergrund Berechnung'!$J$942,0)),0)</f>
        <v>0</v>
      </c>
      <c r="V548" s="18" t="e">
        <f t="shared" si="26"/>
        <v>#DIV/0!</v>
      </c>
    </row>
    <row r="549" spans="15:22" x14ac:dyDescent="0.5">
      <c r="O549" s="16">
        <f t="shared" si="24"/>
        <v>0</v>
      </c>
      <c r="P549" s="16" t="e">
        <f>IF($C549&lt;16,MAX($E549:$G549)/($D549^0.70558407859294)*'Hintergrund Berechnung'!$I$941,MAX($E549:$G549)/($D549^0.70558407859294)*'Hintergrund Berechnung'!$I$942)</f>
        <v>#DIV/0!</v>
      </c>
      <c r="Q549" s="16" t="e">
        <f>IF($C549&lt;16,MAX($H549:$J549)/($D549^0.70558407859294)*'Hintergrund Berechnung'!$I$941,MAX($H549:$J549)/($D549^0.70558407859294)*'Hintergrund Berechnung'!$I$942)</f>
        <v>#DIV/0!</v>
      </c>
      <c r="R549" s="16" t="e">
        <f t="shared" si="25"/>
        <v>#DIV/0!</v>
      </c>
      <c r="S549" s="16" t="e">
        <f>ROUND(IF(C549&lt;16,$K549/($D549^0.450818786555515)*'Hintergrund Berechnung'!$N$941,$K549/($D549^0.450818786555515)*'Hintergrund Berechnung'!$N$942),0)</f>
        <v>#DIV/0!</v>
      </c>
      <c r="T549" s="16">
        <f>ROUND(IF(C549&lt;16,$L549*'Hintergrund Berechnung'!$O$941,$L549*'Hintergrund Berechnung'!$O$942),0)</f>
        <v>0</v>
      </c>
      <c r="U549" s="16">
        <f>ROUND(IF(C549&lt;16,IF(M549&gt;0,(25-$M549)*'Hintergrund Berechnung'!$J$941,0),IF(M549&gt;0,(25-$M549)*'Hintergrund Berechnung'!$J$942,0)),0)</f>
        <v>0</v>
      </c>
      <c r="V549" s="18" t="e">
        <f t="shared" si="26"/>
        <v>#DIV/0!</v>
      </c>
    </row>
    <row r="550" spans="15:22" x14ac:dyDescent="0.5">
      <c r="O550" s="16">
        <f t="shared" si="24"/>
        <v>0</v>
      </c>
      <c r="P550" s="16" t="e">
        <f>IF($C550&lt;16,MAX($E550:$G550)/($D550^0.70558407859294)*'Hintergrund Berechnung'!$I$941,MAX($E550:$G550)/($D550^0.70558407859294)*'Hintergrund Berechnung'!$I$942)</f>
        <v>#DIV/0!</v>
      </c>
      <c r="Q550" s="16" t="e">
        <f>IF($C550&lt;16,MAX($H550:$J550)/($D550^0.70558407859294)*'Hintergrund Berechnung'!$I$941,MAX($H550:$J550)/($D550^0.70558407859294)*'Hintergrund Berechnung'!$I$942)</f>
        <v>#DIV/0!</v>
      </c>
      <c r="R550" s="16" t="e">
        <f t="shared" si="25"/>
        <v>#DIV/0!</v>
      </c>
      <c r="S550" s="16" t="e">
        <f>ROUND(IF(C550&lt;16,$K550/($D550^0.450818786555515)*'Hintergrund Berechnung'!$N$941,$K550/($D550^0.450818786555515)*'Hintergrund Berechnung'!$N$942),0)</f>
        <v>#DIV/0!</v>
      </c>
      <c r="T550" s="16">
        <f>ROUND(IF(C550&lt;16,$L550*'Hintergrund Berechnung'!$O$941,$L550*'Hintergrund Berechnung'!$O$942),0)</f>
        <v>0</v>
      </c>
      <c r="U550" s="16">
        <f>ROUND(IF(C550&lt;16,IF(M550&gt;0,(25-$M550)*'Hintergrund Berechnung'!$J$941,0),IF(M550&gt;0,(25-$M550)*'Hintergrund Berechnung'!$J$942,0)),0)</f>
        <v>0</v>
      </c>
      <c r="V550" s="18" t="e">
        <f t="shared" si="26"/>
        <v>#DIV/0!</v>
      </c>
    </row>
    <row r="551" spans="15:22" x14ac:dyDescent="0.5">
      <c r="O551" s="16">
        <f t="shared" si="24"/>
        <v>0</v>
      </c>
      <c r="P551" s="16" t="e">
        <f>IF($C551&lt;16,MAX($E551:$G551)/($D551^0.70558407859294)*'Hintergrund Berechnung'!$I$941,MAX($E551:$G551)/($D551^0.70558407859294)*'Hintergrund Berechnung'!$I$942)</f>
        <v>#DIV/0!</v>
      </c>
      <c r="Q551" s="16" t="e">
        <f>IF($C551&lt;16,MAX($H551:$J551)/($D551^0.70558407859294)*'Hintergrund Berechnung'!$I$941,MAX($H551:$J551)/($D551^0.70558407859294)*'Hintergrund Berechnung'!$I$942)</f>
        <v>#DIV/0!</v>
      </c>
      <c r="R551" s="16" t="e">
        <f t="shared" si="25"/>
        <v>#DIV/0!</v>
      </c>
      <c r="S551" s="16" t="e">
        <f>ROUND(IF(C551&lt;16,$K551/($D551^0.450818786555515)*'Hintergrund Berechnung'!$N$941,$K551/($D551^0.450818786555515)*'Hintergrund Berechnung'!$N$942),0)</f>
        <v>#DIV/0!</v>
      </c>
      <c r="T551" s="16">
        <f>ROUND(IF(C551&lt;16,$L551*'Hintergrund Berechnung'!$O$941,$L551*'Hintergrund Berechnung'!$O$942),0)</f>
        <v>0</v>
      </c>
      <c r="U551" s="16">
        <f>ROUND(IF(C551&lt;16,IF(M551&gt;0,(25-$M551)*'Hintergrund Berechnung'!$J$941,0),IF(M551&gt;0,(25-$M551)*'Hintergrund Berechnung'!$J$942,0)),0)</f>
        <v>0</v>
      </c>
      <c r="V551" s="18" t="e">
        <f t="shared" si="26"/>
        <v>#DIV/0!</v>
      </c>
    </row>
    <row r="552" spans="15:22" x14ac:dyDescent="0.5">
      <c r="O552" s="16">
        <f t="shared" si="24"/>
        <v>0</v>
      </c>
      <c r="P552" s="16" t="e">
        <f>IF($C552&lt;16,MAX($E552:$G552)/($D552^0.70558407859294)*'Hintergrund Berechnung'!$I$941,MAX($E552:$G552)/($D552^0.70558407859294)*'Hintergrund Berechnung'!$I$942)</f>
        <v>#DIV/0!</v>
      </c>
      <c r="Q552" s="16" t="e">
        <f>IF($C552&lt;16,MAX($H552:$J552)/($D552^0.70558407859294)*'Hintergrund Berechnung'!$I$941,MAX($H552:$J552)/($D552^0.70558407859294)*'Hintergrund Berechnung'!$I$942)</f>
        <v>#DIV/0!</v>
      </c>
      <c r="R552" s="16" t="e">
        <f t="shared" si="25"/>
        <v>#DIV/0!</v>
      </c>
      <c r="S552" s="16" t="e">
        <f>ROUND(IF(C552&lt;16,$K552/($D552^0.450818786555515)*'Hintergrund Berechnung'!$N$941,$K552/($D552^0.450818786555515)*'Hintergrund Berechnung'!$N$942),0)</f>
        <v>#DIV/0!</v>
      </c>
      <c r="T552" s="16">
        <f>ROUND(IF(C552&lt;16,$L552*'Hintergrund Berechnung'!$O$941,$L552*'Hintergrund Berechnung'!$O$942),0)</f>
        <v>0</v>
      </c>
      <c r="U552" s="16">
        <f>ROUND(IF(C552&lt;16,IF(M552&gt;0,(25-$M552)*'Hintergrund Berechnung'!$J$941,0),IF(M552&gt;0,(25-$M552)*'Hintergrund Berechnung'!$J$942,0)),0)</f>
        <v>0</v>
      </c>
      <c r="V552" s="18" t="e">
        <f t="shared" si="26"/>
        <v>#DIV/0!</v>
      </c>
    </row>
    <row r="553" spans="15:22" x14ac:dyDescent="0.5">
      <c r="O553" s="16">
        <f t="shared" si="24"/>
        <v>0</v>
      </c>
      <c r="P553" s="16" t="e">
        <f>IF($C553&lt;16,MAX($E553:$G553)/($D553^0.70558407859294)*'Hintergrund Berechnung'!$I$941,MAX($E553:$G553)/($D553^0.70558407859294)*'Hintergrund Berechnung'!$I$942)</f>
        <v>#DIV/0!</v>
      </c>
      <c r="Q553" s="16" t="e">
        <f>IF($C553&lt;16,MAX($H553:$J553)/($D553^0.70558407859294)*'Hintergrund Berechnung'!$I$941,MAX($H553:$J553)/($D553^0.70558407859294)*'Hintergrund Berechnung'!$I$942)</f>
        <v>#DIV/0!</v>
      </c>
      <c r="R553" s="16" t="e">
        <f t="shared" si="25"/>
        <v>#DIV/0!</v>
      </c>
      <c r="S553" s="16" t="e">
        <f>ROUND(IF(C553&lt;16,$K553/($D553^0.450818786555515)*'Hintergrund Berechnung'!$N$941,$K553/($D553^0.450818786555515)*'Hintergrund Berechnung'!$N$942),0)</f>
        <v>#DIV/0!</v>
      </c>
      <c r="T553" s="16">
        <f>ROUND(IF(C553&lt;16,$L553*'Hintergrund Berechnung'!$O$941,$L553*'Hintergrund Berechnung'!$O$942),0)</f>
        <v>0</v>
      </c>
      <c r="U553" s="16">
        <f>ROUND(IF(C553&lt;16,IF(M553&gt;0,(25-$M553)*'Hintergrund Berechnung'!$J$941,0),IF(M553&gt;0,(25-$M553)*'Hintergrund Berechnung'!$J$942,0)),0)</f>
        <v>0</v>
      </c>
      <c r="V553" s="18" t="e">
        <f t="shared" si="26"/>
        <v>#DIV/0!</v>
      </c>
    </row>
    <row r="554" spans="15:22" x14ac:dyDescent="0.5">
      <c r="O554" s="16">
        <f t="shared" si="24"/>
        <v>0</v>
      </c>
      <c r="P554" s="16" t="e">
        <f>IF($C554&lt;16,MAX($E554:$G554)/($D554^0.70558407859294)*'Hintergrund Berechnung'!$I$941,MAX($E554:$G554)/($D554^0.70558407859294)*'Hintergrund Berechnung'!$I$942)</f>
        <v>#DIV/0!</v>
      </c>
      <c r="Q554" s="16" t="e">
        <f>IF($C554&lt;16,MAX($H554:$J554)/($D554^0.70558407859294)*'Hintergrund Berechnung'!$I$941,MAX($H554:$J554)/($D554^0.70558407859294)*'Hintergrund Berechnung'!$I$942)</f>
        <v>#DIV/0!</v>
      </c>
      <c r="R554" s="16" t="e">
        <f t="shared" si="25"/>
        <v>#DIV/0!</v>
      </c>
      <c r="S554" s="16" t="e">
        <f>ROUND(IF(C554&lt;16,$K554/($D554^0.450818786555515)*'Hintergrund Berechnung'!$N$941,$K554/($D554^0.450818786555515)*'Hintergrund Berechnung'!$N$942),0)</f>
        <v>#DIV/0!</v>
      </c>
      <c r="T554" s="16">
        <f>ROUND(IF(C554&lt;16,$L554*'Hintergrund Berechnung'!$O$941,$L554*'Hintergrund Berechnung'!$O$942),0)</f>
        <v>0</v>
      </c>
      <c r="U554" s="16">
        <f>ROUND(IF(C554&lt;16,IF(M554&gt;0,(25-$M554)*'Hintergrund Berechnung'!$J$941,0),IF(M554&gt;0,(25-$M554)*'Hintergrund Berechnung'!$J$942,0)),0)</f>
        <v>0</v>
      </c>
      <c r="V554" s="18" t="e">
        <f t="shared" si="26"/>
        <v>#DIV/0!</v>
      </c>
    </row>
    <row r="555" spans="15:22" x14ac:dyDescent="0.5">
      <c r="O555" s="16">
        <f t="shared" si="24"/>
        <v>0</v>
      </c>
      <c r="P555" s="16" t="e">
        <f>IF($C555&lt;16,MAX($E555:$G555)/($D555^0.70558407859294)*'Hintergrund Berechnung'!$I$941,MAX($E555:$G555)/($D555^0.70558407859294)*'Hintergrund Berechnung'!$I$942)</f>
        <v>#DIV/0!</v>
      </c>
      <c r="Q555" s="16" t="e">
        <f>IF($C555&lt;16,MAX($H555:$J555)/($D555^0.70558407859294)*'Hintergrund Berechnung'!$I$941,MAX($H555:$J555)/($D555^0.70558407859294)*'Hintergrund Berechnung'!$I$942)</f>
        <v>#DIV/0!</v>
      </c>
      <c r="R555" s="16" t="e">
        <f t="shared" si="25"/>
        <v>#DIV/0!</v>
      </c>
      <c r="S555" s="16" t="e">
        <f>ROUND(IF(C555&lt;16,$K555/($D555^0.450818786555515)*'Hintergrund Berechnung'!$N$941,$K555/($D555^0.450818786555515)*'Hintergrund Berechnung'!$N$942),0)</f>
        <v>#DIV/0!</v>
      </c>
      <c r="T555" s="16">
        <f>ROUND(IF(C555&lt;16,$L555*'Hintergrund Berechnung'!$O$941,$L555*'Hintergrund Berechnung'!$O$942),0)</f>
        <v>0</v>
      </c>
      <c r="U555" s="16">
        <f>ROUND(IF(C555&lt;16,IF(M555&gt;0,(25-$M555)*'Hintergrund Berechnung'!$J$941,0),IF(M555&gt;0,(25-$M555)*'Hintergrund Berechnung'!$J$942,0)),0)</f>
        <v>0</v>
      </c>
      <c r="V555" s="18" t="e">
        <f t="shared" si="26"/>
        <v>#DIV/0!</v>
      </c>
    </row>
    <row r="556" spans="15:22" x14ac:dyDescent="0.5">
      <c r="O556" s="16">
        <f t="shared" si="24"/>
        <v>0</v>
      </c>
      <c r="P556" s="16" t="e">
        <f>IF($C556&lt;16,MAX($E556:$G556)/($D556^0.70558407859294)*'Hintergrund Berechnung'!$I$941,MAX($E556:$G556)/($D556^0.70558407859294)*'Hintergrund Berechnung'!$I$942)</f>
        <v>#DIV/0!</v>
      </c>
      <c r="Q556" s="16" t="e">
        <f>IF($C556&lt;16,MAX($H556:$J556)/($D556^0.70558407859294)*'Hintergrund Berechnung'!$I$941,MAX($H556:$J556)/($D556^0.70558407859294)*'Hintergrund Berechnung'!$I$942)</f>
        <v>#DIV/0!</v>
      </c>
      <c r="R556" s="16" t="e">
        <f t="shared" si="25"/>
        <v>#DIV/0!</v>
      </c>
      <c r="S556" s="16" t="e">
        <f>ROUND(IF(C556&lt;16,$K556/($D556^0.450818786555515)*'Hintergrund Berechnung'!$N$941,$K556/($D556^0.450818786555515)*'Hintergrund Berechnung'!$N$942),0)</f>
        <v>#DIV/0!</v>
      </c>
      <c r="T556" s="16">
        <f>ROUND(IF(C556&lt;16,$L556*'Hintergrund Berechnung'!$O$941,$L556*'Hintergrund Berechnung'!$O$942),0)</f>
        <v>0</v>
      </c>
      <c r="U556" s="16">
        <f>ROUND(IF(C556&lt;16,IF(M556&gt;0,(25-$M556)*'Hintergrund Berechnung'!$J$941,0),IF(M556&gt;0,(25-$M556)*'Hintergrund Berechnung'!$J$942,0)),0)</f>
        <v>0</v>
      </c>
      <c r="V556" s="18" t="e">
        <f t="shared" si="26"/>
        <v>#DIV/0!</v>
      </c>
    </row>
    <row r="557" spans="15:22" x14ac:dyDescent="0.5">
      <c r="O557" s="16">
        <f t="shared" si="24"/>
        <v>0</v>
      </c>
      <c r="P557" s="16" t="e">
        <f>IF($C557&lt;16,MAX($E557:$G557)/($D557^0.70558407859294)*'Hintergrund Berechnung'!$I$941,MAX($E557:$G557)/($D557^0.70558407859294)*'Hintergrund Berechnung'!$I$942)</f>
        <v>#DIV/0!</v>
      </c>
      <c r="Q557" s="16" t="e">
        <f>IF($C557&lt;16,MAX($H557:$J557)/($D557^0.70558407859294)*'Hintergrund Berechnung'!$I$941,MAX($H557:$J557)/($D557^0.70558407859294)*'Hintergrund Berechnung'!$I$942)</f>
        <v>#DIV/0!</v>
      </c>
      <c r="R557" s="16" t="e">
        <f t="shared" si="25"/>
        <v>#DIV/0!</v>
      </c>
      <c r="S557" s="16" t="e">
        <f>ROUND(IF(C557&lt;16,$K557/($D557^0.450818786555515)*'Hintergrund Berechnung'!$N$941,$K557/($D557^0.450818786555515)*'Hintergrund Berechnung'!$N$942),0)</f>
        <v>#DIV/0!</v>
      </c>
      <c r="T557" s="16">
        <f>ROUND(IF(C557&lt;16,$L557*'Hintergrund Berechnung'!$O$941,$L557*'Hintergrund Berechnung'!$O$942),0)</f>
        <v>0</v>
      </c>
      <c r="U557" s="16">
        <f>ROUND(IF(C557&lt;16,IF(M557&gt;0,(25-$M557)*'Hintergrund Berechnung'!$J$941,0),IF(M557&gt;0,(25-$M557)*'Hintergrund Berechnung'!$J$942,0)),0)</f>
        <v>0</v>
      </c>
      <c r="V557" s="18" t="e">
        <f t="shared" si="26"/>
        <v>#DIV/0!</v>
      </c>
    </row>
    <row r="558" spans="15:22" x14ac:dyDescent="0.5">
      <c r="O558" s="16">
        <f t="shared" si="24"/>
        <v>0</v>
      </c>
      <c r="P558" s="16" t="e">
        <f>IF($C558&lt;16,MAX($E558:$G558)/($D558^0.70558407859294)*'Hintergrund Berechnung'!$I$941,MAX($E558:$G558)/($D558^0.70558407859294)*'Hintergrund Berechnung'!$I$942)</f>
        <v>#DIV/0!</v>
      </c>
      <c r="Q558" s="16" t="e">
        <f>IF($C558&lt;16,MAX($H558:$J558)/($D558^0.70558407859294)*'Hintergrund Berechnung'!$I$941,MAX($H558:$J558)/($D558^0.70558407859294)*'Hintergrund Berechnung'!$I$942)</f>
        <v>#DIV/0!</v>
      </c>
      <c r="R558" s="16" t="e">
        <f t="shared" si="25"/>
        <v>#DIV/0!</v>
      </c>
      <c r="S558" s="16" t="e">
        <f>ROUND(IF(C558&lt;16,$K558/($D558^0.450818786555515)*'Hintergrund Berechnung'!$N$941,$K558/($D558^0.450818786555515)*'Hintergrund Berechnung'!$N$942),0)</f>
        <v>#DIV/0!</v>
      </c>
      <c r="T558" s="16">
        <f>ROUND(IF(C558&lt;16,$L558*'Hintergrund Berechnung'!$O$941,$L558*'Hintergrund Berechnung'!$O$942),0)</f>
        <v>0</v>
      </c>
      <c r="U558" s="16">
        <f>ROUND(IF(C558&lt;16,IF(M558&gt;0,(25-$M558)*'Hintergrund Berechnung'!$J$941,0),IF(M558&gt;0,(25-$M558)*'Hintergrund Berechnung'!$J$942,0)),0)</f>
        <v>0</v>
      </c>
      <c r="V558" s="18" t="e">
        <f t="shared" si="26"/>
        <v>#DIV/0!</v>
      </c>
    </row>
    <row r="559" spans="15:22" x14ac:dyDescent="0.5">
      <c r="O559" s="16">
        <f t="shared" si="24"/>
        <v>0</v>
      </c>
      <c r="P559" s="16" t="e">
        <f>IF($C559&lt;16,MAX($E559:$G559)/($D559^0.70558407859294)*'Hintergrund Berechnung'!$I$941,MAX($E559:$G559)/($D559^0.70558407859294)*'Hintergrund Berechnung'!$I$942)</f>
        <v>#DIV/0!</v>
      </c>
      <c r="Q559" s="16" t="e">
        <f>IF($C559&lt;16,MAX($H559:$J559)/($D559^0.70558407859294)*'Hintergrund Berechnung'!$I$941,MAX($H559:$J559)/($D559^0.70558407859294)*'Hintergrund Berechnung'!$I$942)</f>
        <v>#DIV/0!</v>
      </c>
      <c r="R559" s="16" t="e">
        <f t="shared" si="25"/>
        <v>#DIV/0!</v>
      </c>
      <c r="S559" s="16" t="e">
        <f>ROUND(IF(C559&lt;16,$K559/($D559^0.450818786555515)*'Hintergrund Berechnung'!$N$941,$K559/($D559^0.450818786555515)*'Hintergrund Berechnung'!$N$942),0)</f>
        <v>#DIV/0!</v>
      </c>
      <c r="T559" s="16">
        <f>ROUND(IF(C559&lt;16,$L559*'Hintergrund Berechnung'!$O$941,$L559*'Hintergrund Berechnung'!$O$942),0)</f>
        <v>0</v>
      </c>
      <c r="U559" s="16">
        <f>ROUND(IF(C559&lt;16,IF(M559&gt;0,(25-$M559)*'Hintergrund Berechnung'!$J$941,0),IF(M559&gt;0,(25-$M559)*'Hintergrund Berechnung'!$J$942,0)),0)</f>
        <v>0</v>
      </c>
      <c r="V559" s="18" t="e">
        <f t="shared" si="26"/>
        <v>#DIV/0!</v>
      </c>
    </row>
    <row r="560" spans="15:22" x14ac:dyDescent="0.5">
      <c r="O560" s="16">
        <f t="shared" si="24"/>
        <v>0</v>
      </c>
      <c r="P560" s="16" t="e">
        <f>IF($C560&lt;16,MAX($E560:$G560)/($D560^0.70558407859294)*'Hintergrund Berechnung'!$I$941,MAX($E560:$G560)/($D560^0.70558407859294)*'Hintergrund Berechnung'!$I$942)</f>
        <v>#DIV/0!</v>
      </c>
      <c r="Q560" s="16" t="e">
        <f>IF($C560&lt;16,MAX($H560:$J560)/($D560^0.70558407859294)*'Hintergrund Berechnung'!$I$941,MAX($H560:$J560)/($D560^0.70558407859294)*'Hintergrund Berechnung'!$I$942)</f>
        <v>#DIV/0!</v>
      </c>
      <c r="R560" s="16" t="e">
        <f t="shared" si="25"/>
        <v>#DIV/0!</v>
      </c>
      <c r="S560" s="16" t="e">
        <f>ROUND(IF(C560&lt;16,$K560/($D560^0.450818786555515)*'Hintergrund Berechnung'!$N$941,$K560/($D560^0.450818786555515)*'Hintergrund Berechnung'!$N$942),0)</f>
        <v>#DIV/0!</v>
      </c>
      <c r="T560" s="16">
        <f>ROUND(IF(C560&lt;16,$L560*'Hintergrund Berechnung'!$O$941,$L560*'Hintergrund Berechnung'!$O$942),0)</f>
        <v>0</v>
      </c>
      <c r="U560" s="16">
        <f>ROUND(IF(C560&lt;16,IF(M560&gt;0,(25-$M560)*'Hintergrund Berechnung'!$J$941,0),IF(M560&gt;0,(25-$M560)*'Hintergrund Berechnung'!$J$942,0)),0)</f>
        <v>0</v>
      </c>
      <c r="V560" s="18" t="e">
        <f t="shared" si="26"/>
        <v>#DIV/0!</v>
      </c>
    </row>
    <row r="561" spans="15:22" x14ac:dyDescent="0.5">
      <c r="O561" s="16">
        <f t="shared" si="24"/>
        <v>0</v>
      </c>
      <c r="P561" s="16" t="e">
        <f>IF($C561&lt;16,MAX($E561:$G561)/($D561^0.70558407859294)*'Hintergrund Berechnung'!$I$941,MAX($E561:$G561)/($D561^0.70558407859294)*'Hintergrund Berechnung'!$I$942)</f>
        <v>#DIV/0!</v>
      </c>
      <c r="Q561" s="16" t="e">
        <f>IF($C561&lt;16,MAX($H561:$J561)/($D561^0.70558407859294)*'Hintergrund Berechnung'!$I$941,MAX($H561:$J561)/($D561^0.70558407859294)*'Hintergrund Berechnung'!$I$942)</f>
        <v>#DIV/0!</v>
      </c>
      <c r="R561" s="16" t="e">
        <f t="shared" si="25"/>
        <v>#DIV/0!</v>
      </c>
      <c r="S561" s="16" t="e">
        <f>ROUND(IF(C561&lt;16,$K561/($D561^0.450818786555515)*'Hintergrund Berechnung'!$N$941,$K561/($D561^0.450818786555515)*'Hintergrund Berechnung'!$N$942),0)</f>
        <v>#DIV/0!</v>
      </c>
      <c r="T561" s="16">
        <f>ROUND(IF(C561&lt;16,$L561*'Hintergrund Berechnung'!$O$941,$L561*'Hintergrund Berechnung'!$O$942),0)</f>
        <v>0</v>
      </c>
      <c r="U561" s="16">
        <f>ROUND(IF(C561&lt;16,IF(M561&gt;0,(25-$M561)*'Hintergrund Berechnung'!$J$941,0),IF(M561&gt;0,(25-$M561)*'Hintergrund Berechnung'!$J$942,0)),0)</f>
        <v>0</v>
      </c>
      <c r="V561" s="18" t="e">
        <f t="shared" si="26"/>
        <v>#DIV/0!</v>
      </c>
    </row>
    <row r="562" spans="15:22" x14ac:dyDescent="0.5">
      <c r="O562" s="16">
        <f t="shared" si="24"/>
        <v>0</v>
      </c>
      <c r="P562" s="16" t="e">
        <f>IF($C562&lt;16,MAX($E562:$G562)/($D562^0.70558407859294)*'Hintergrund Berechnung'!$I$941,MAX($E562:$G562)/($D562^0.70558407859294)*'Hintergrund Berechnung'!$I$942)</f>
        <v>#DIV/0!</v>
      </c>
      <c r="Q562" s="16" t="e">
        <f>IF($C562&lt;16,MAX($H562:$J562)/($D562^0.70558407859294)*'Hintergrund Berechnung'!$I$941,MAX($H562:$J562)/($D562^0.70558407859294)*'Hintergrund Berechnung'!$I$942)</f>
        <v>#DIV/0!</v>
      </c>
      <c r="R562" s="16" t="e">
        <f t="shared" si="25"/>
        <v>#DIV/0!</v>
      </c>
      <c r="S562" s="16" t="e">
        <f>ROUND(IF(C562&lt;16,$K562/($D562^0.450818786555515)*'Hintergrund Berechnung'!$N$941,$K562/($D562^0.450818786555515)*'Hintergrund Berechnung'!$N$942),0)</f>
        <v>#DIV/0!</v>
      </c>
      <c r="T562" s="16">
        <f>ROUND(IF(C562&lt;16,$L562*'Hintergrund Berechnung'!$O$941,$L562*'Hintergrund Berechnung'!$O$942),0)</f>
        <v>0</v>
      </c>
      <c r="U562" s="16">
        <f>ROUND(IF(C562&lt;16,IF(M562&gt;0,(25-$M562)*'Hintergrund Berechnung'!$J$941,0),IF(M562&gt;0,(25-$M562)*'Hintergrund Berechnung'!$J$942,0)),0)</f>
        <v>0</v>
      </c>
      <c r="V562" s="18" t="e">
        <f t="shared" si="26"/>
        <v>#DIV/0!</v>
      </c>
    </row>
    <row r="563" spans="15:22" x14ac:dyDescent="0.5">
      <c r="O563" s="16">
        <f t="shared" si="24"/>
        <v>0</v>
      </c>
      <c r="P563" s="16" t="e">
        <f>IF($C563&lt;16,MAX($E563:$G563)/($D563^0.70558407859294)*'Hintergrund Berechnung'!$I$941,MAX($E563:$G563)/($D563^0.70558407859294)*'Hintergrund Berechnung'!$I$942)</f>
        <v>#DIV/0!</v>
      </c>
      <c r="Q563" s="16" t="e">
        <f>IF($C563&lt;16,MAX($H563:$J563)/($D563^0.70558407859294)*'Hintergrund Berechnung'!$I$941,MAX($H563:$J563)/($D563^0.70558407859294)*'Hintergrund Berechnung'!$I$942)</f>
        <v>#DIV/0!</v>
      </c>
      <c r="R563" s="16" t="e">
        <f t="shared" si="25"/>
        <v>#DIV/0!</v>
      </c>
      <c r="S563" s="16" t="e">
        <f>ROUND(IF(C563&lt;16,$K563/($D563^0.450818786555515)*'Hintergrund Berechnung'!$N$941,$K563/($D563^0.450818786555515)*'Hintergrund Berechnung'!$N$942),0)</f>
        <v>#DIV/0!</v>
      </c>
      <c r="T563" s="16">
        <f>ROUND(IF(C563&lt;16,$L563*'Hintergrund Berechnung'!$O$941,$L563*'Hintergrund Berechnung'!$O$942),0)</f>
        <v>0</v>
      </c>
      <c r="U563" s="16">
        <f>ROUND(IF(C563&lt;16,IF(M563&gt;0,(25-$M563)*'Hintergrund Berechnung'!$J$941,0),IF(M563&gt;0,(25-$M563)*'Hintergrund Berechnung'!$J$942,0)),0)</f>
        <v>0</v>
      </c>
      <c r="V563" s="18" t="e">
        <f t="shared" si="26"/>
        <v>#DIV/0!</v>
      </c>
    </row>
    <row r="564" spans="15:22" x14ac:dyDescent="0.5">
      <c r="O564" s="16">
        <f t="shared" si="24"/>
        <v>0</v>
      </c>
      <c r="P564" s="16" t="e">
        <f>IF($C564&lt;16,MAX($E564:$G564)/($D564^0.70558407859294)*'Hintergrund Berechnung'!$I$941,MAX($E564:$G564)/($D564^0.70558407859294)*'Hintergrund Berechnung'!$I$942)</f>
        <v>#DIV/0!</v>
      </c>
      <c r="Q564" s="16" t="e">
        <f>IF($C564&lt;16,MAX($H564:$J564)/($D564^0.70558407859294)*'Hintergrund Berechnung'!$I$941,MAX($H564:$J564)/($D564^0.70558407859294)*'Hintergrund Berechnung'!$I$942)</f>
        <v>#DIV/0!</v>
      </c>
      <c r="R564" s="16" t="e">
        <f t="shared" si="25"/>
        <v>#DIV/0!</v>
      </c>
      <c r="S564" s="16" t="e">
        <f>ROUND(IF(C564&lt;16,$K564/($D564^0.450818786555515)*'Hintergrund Berechnung'!$N$941,$K564/($D564^0.450818786555515)*'Hintergrund Berechnung'!$N$942),0)</f>
        <v>#DIV/0!</v>
      </c>
      <c r="T564" s="16">
        <f>ROUND(IF(C564&lt;16,$L564*'Hintergrund Berechnung'!$O$941,$L564*'Hintergrund Berechnung'!$O$942),0)</f>
        <v>0</v>
      </c>
      <c r="U564" s="16">
        <f>ROUND(IF(C564&lt;16,IF(M564&gt;0,(25-$M564)*'Hintergrund Berechnung'!$J$941,0),IF(M564&gt;0,(25-$M564)*'Hintergrund Berechnung'!$J$942,0)),0)</f>
        <v>0</v>
      </c>
      <c r="V564" s="18" t="e">
        <f t="shared" si="26"/>
        <v>#DIV/0!</v>
      </c>
    </row>
    <row r="565" spans="15:22" x14ac:dyDescent="0.5">
      <c r="O565" s="16">
        <f t="shared" si="24"/>
        <v>0</v>
      </c>
      <c r="P565" s="16" t="e">
        <f>IF($C565&lt;16,MAX($E565:$G565)/($D565^0.70558407859294)*'Hintergrund Berechnung'!$I$941,MAX($E565:$G565)/($D565^0.70558407859294)*'Hintergrund Berechnung'!$I$942)</f>
        <v>#DIV/0!</v>
      </c>
      <c r="Q565" s="16" t="e">
        <f>IF($C565&lt;16,MAX($H565:$J565)/($D565^0.70558407859294)*'Hintergrund Berechnung'!$I$941,MAX($H565:$J565)/($D565^0.70558407859294)*'Hintergrund Berechnung'!$I$942)</f>
        <v>#DIV/0!</v>
      </c>
      <c r="R565" s="16" t="e">
        <f t="shared" si="25"/>
        <v>#DIV/0!</v>
      </c>
      <c r="S565" s="16" t="e">
        <f>ROUND(IF(C565&lt;16,$K565/($D565^0.450818786555515)*'Hintergrund Berechnung'!$N$941,$K565/($D565^0.450818786555515)*'Hintergrund Berechnung'!$N$942),0)</f>
        <v>#DIV/0!</v>
      </c>
      <c r="T565" s="16">
        <f>ROUND(IF(C565&lt;16,$L565*'Hintergrund Berechnung'!$O$941,$L565*'Hintergrund Berechnung'!$O$942),0)</f>
        <v>0</v>
      </c>
      <c r="U565" s="16">
        <f>ROUND(IF(C565&lt;16,IF(M565&gt;0,(25-$M565)*'Hintergrund Berechnung'!$J$941,0),IF(M565&gt;0,(25-$M565)*'Hintergrund Berechnung'!$J$942,0)),0)</f>
        <v>0</v>
      </c>
      <c r="V565" s="18" t="e">
        <f t="shared" si="26"/>
        <v>#DIV/0!</v>
      </c>
    </row>
    <row r="566" spans="15:22" x14ac:dyDescent="0.5">
      <c r="O566" s="16">
        <f t="shared" si="24"/>
        <v>0</v>
      </c>
      <c r="P566" s="16" t="e">
        <f>IF($C566&lt;16,MAX($E566:$G566)/($D566^0.70558407859294)*'Hintergrund Berechnung'!$I$941,MAX($E566:$G566)/($D566^0.70558407859294)*'Hintergrund Berechnung'!$I$942)</f>
        <v>#DIV/0!</v>
      </c>
      <c r="Q566" s="16" t="e">
        <f>IF($C566&lt;16,MAX($H566:$J566)/($D566^0.70558407859294)*'Hintergrund Berechnung'!$I$941,MAX($H566:$J566)/($D566^0.70558407859294)*'Hintergrund Berechnung'!$I$942)</f>
        <v>#DIV/0!</v>
      </c>
      <c r="R566" s="16" t="e">
        <f t="shared" si="25"/>
        <v>#DIV/0!</v>
      </c>
      <c r="S566" s="16" t="e">
        <f>ROUND(IF(C566&lt;16,$K566/($D566^0.450818786555515)*'Hintergrund Berechnung'!$N$941,$K566/($D566^0.450818786555515)*'Hintergrund Berechnung'!$N$942),0)</f>
        <v>#DIV/0!</v>
      </c>
      <c r="T566" s="16">
        <f>ROUND(IF(C566&lt;16,$L566*'Hintergrund Berechnung'!$O$941,$L566*'Hintergrund Berechnung'!$O$942),0)</f>
        <v>0</v>
      </c>
      <c r="U566" s="16">
        <f>ROUND(IF(C566&lt;16,IF(M566&gt;0,(25-$M566)*'Hintergrund Berechnung'!$J$941,0),IF(M566&gt;0,(25-$M566)*'Hintergrund Berechnung'!$J$942,0)),0)</f>
        <v>0</v>
      </c>
      <c r="V566" s="18" t="e">
        <f t="shared" si="26"/>
        <v>#DIV/0!</v>
      </c>
    </row>
    <row r="567" spans="15:22" x14ac:dyDescent="0.5">
      <c r="O567" s="16">
        <f t="shared" si="24"/>
        <v>0</v>
      </c>
      <c r="P567" s="16" t="e">
        <f>IF($C567&lt;16,MAX($E567:$G567)/($D567^0.70558407859294)*'Hintergrund Berechnung'!$I$941,MAX($E567:$G567)/($D567^0.70558407859294)*'Hintergrund Berechnung'!$I$942)</f>
        <v>#DIV/0!</v>
      </c>
      <c r="Q567" s="16" t="e">
        <f>IF($C567&lt;16,MAX($H567:$J567)/($D567^0.70558407859294)*'Hintergrund Berechnung'!$I$941,MAX($H567:$J567)/($D567^0.70558407859294)*'Hintergrund Berechnung'!$I$942)</f>
        <v>#DIV/0!</v>
      </c>
      <c r="R567" s="16" t="e">
        <f t="shared" si="25"/>
        <v>#DIV/0!</v>
      </c>
      <c r="S567" s="16" t="e">
        <f>ROUND(IF(C567&lt;16,$K567/($D567^0.450818786555515)*'Hintergrund Berechnung'!$N$941,$K567/($D567^0.450818786555515)*'Hintergrund Berechnung'!$N$942),0)</f>
        <v>#DIV/0!</v>
      </c>
      <c r="T567" s="16">
        <f>ROUND(IF(C567&lt;16,$L567*'Hintergrund Berechnung'!$O$941,$L567*'Hintergrund Berechnung'!$O$942),0)</f>
        <v>0</v>
      </c>
      <c r="U567" s="16">
        <f>ROUND(IF(C567&lt;16,IF(M567&gt;0,(25-$M567)*'Hintergrund Berechnung'!$J$941,0),IF(M567&gt;0,(25-$M567)*'Hintergrund Berechnung'!$J$942,0)),0)</f>
        <v>0</v>
      </c>
      <c r="V567" s="18" t="e">
        <f t="shared" si="26"/>
        <v>#DIV/0!</v>
      </c>
    </row>
    <row r="568" spans="15:22" x14ac:dyDescent="0.5">
      <c r="O568" s="16">
        <f t="shared" si="24"/>
        <v>0</v>
      </c>
      <c r="P568" s="16" t="e">
        <f>IF($C568&lt;16,MAX($E568:$G568)/($D568^0.70558407859294)*'Hintergrund Berechnung'!$I$941,MAX($E568:$G568)/($D568^0.70558407859294)*'Hintergrund Berechnung'!$I$942)</f>
        <v>#DIV/0!</v>
      </c>
      <c r="Q568" s="16" t="e">
        <f>IF($C568&lt;16,MAX($H568:$J568)/($D568^0.70558407859294)*'Hintergrund Berechnung'!$I$941,MAX($H568:$J568)/($D568^0.70558407859294)*'Hintergrund Berechnung'!$I$942)</f>
        <v>#DIV/0!</v>
      </c>
      <c r="R568" s="16" t="e">
        <f t="shared" si="25"/>
        <v>#DIV/0!</v>
      </c>
      <c r="S568" s="16" t="e">
        <f>ROUND(IF(C568&lt;16,$K568/($D568^0.450818786555515)*'Hintergrund Berechnung'!$N$941,$K568/($D568^0.450818786555515)*'Hintergrund Berechnung'!$N$942),0)</f>
        <v>#DIV/0!</v>
      </c>
      <c r="T568" s="16">
        <f>ROUND(IF(C568&lt;16,$L568*'Hintergrund Berechnung'!$O$941,$L568*'Hintergrund Berechnung'!$O$942),0)</f>
        <v>0</v>
      </c>
      <c r="U568" s="16">
        <f>ROUND(IF(C568&lt;16,IF(M568&gt;0,(25-$M568)*'Hintergrund Berechnung'!$J$941,0),IF(M568&gt;0,(25-$M568)*'Hintergrund Berechnung'!$J$942,0)),0)</f>
        <v>0</v>
      </c>
      <c r="V568" s="18" t="e">
        <f t="shared" si="26"/>
        <v>#DIV/0!</v>
      </c>
    </row>
    <row r="569" spans="15:22" x14ac:dyDescent="0.5">
      <c r="O569" s="16">
        <f t="shared" si="24"/>
        <v>0</v>
      </c>
      <c r="P569" s="16" t="e">
        <f>IF($C569&lt;16,MAX($E569:$G569)/($D569^0.70558407859294)*'Hintergrund Berechnung'!$I$941,MAX($E569:$G569)/($D569^0.70558407859294)*'Hintergrund Berechnung'!$I$942)</f>
        <v>#DIV/0!</v>
      </c>
      <c r="Q569" s="16" t="e">
        <f>IF($C569&lt;16,MAX($H569:$J569)/($D569^0.70558407859294)*'Hintergrund Berechnung'!$I$941,MAX($H569:$J569)/($D569^0.70558407859294)*'Hintergrund Berechnung'!$I$942)</f>
        <v>#DIV/0!</v>
      </c>
      <c r="R569" s="16" t="e">
        <f t="shared" si="25"/>
        <v>#DIV/0!</v>
      </c>
      <c r="S569" s="16" t="e">
        <f>ROUND(IF(C569&lt;16,$K569/($D569^0.450818786555515)*'Hintergrund Berechnung'!$N$941,$K569/($D569^0.450818786555515)*'Hintergrund Berechnung'!$N$942),0)</f>
        <v>#DIV/0!</v>
      </c>
      <c r="T569" s="16">
        <f>ROUND(IF(C569&lt;16,$L569*'Hintergrund Berechnung'!$O$941,$L569*'Hintergrund Berechnung'!$O$942),0)</f>
        <v>0</v>
      </c>
      <c r="U569" s="16">
        <f>ROUND(IF(C569&lt;16,IF(M569&gt;0,(25-$M569)*'Hintergrund Berechnung'!$J$941,0),IF(M569&gt;0,(25-$M569)*'Hintergrund Berechnung'!$J$942,0)),0)</f>
        <v>0</v>
      </c>
      <c r="V569" s="18" t="e">
        <f t="shared" si="26"/>
        <v>#DIV/0!</v>
      </c>
    </row>
    <row r="570" spans="15:22" x14ac:dyDescent="0.5">
      <c r="O570" s="16">
        <f t="shared" si="24"/>
        <v>0</v>
      </c>
      <c r="P570" s="16" t="e">
        <f>IF($C570&lt;16,MAX($E570:$G570)/($D570^0.70558407859294)*'Hintergrund Berechnung'!$I$941,MAX($E570:$G570)/($D570^0.70558407859294)*'Hintergrund Berechnung'!$I$942)</f>
        <v>#DIV/0!</v>
      </c>
      <c r="Q570" s="16" t="e">
        <f>IF($C570&lt;16,MAX($H570:$J570)/($D570^0.70558407859294)*'Hintergrund Berechnung'!$I$941,MAX($H570:$J570)/($D570^0.70558407859294)*'Hintergrund Berechnung'!$I$942)</f>
        <v>#DIV/0!</v>
      </c>
      <c r="R570" s="16" t="e">
        <f t="shared" si="25"/>
        <v>#DIV/0!</v>
      </c>
      <c r="S570" s="16" t="e">
        <f>ROUND(IF(C570&lt;16,$K570/($D570^0.450818786555515)*'Hintergrund Berechnung'!$N$941,$K570/($D570^0.450818786555515)*'Hintergrund Berechnung'!$N$942),0)</f>
        <v>#DIV/0!</v>
      </c>
      <c r="T570" s="16">
        <f>ROUND(IF(C570&lt;16,$L570*'Hintergrund Berechnung'!$O$941,$L570*'Hintergrund Berechnung'!$O$942),0)</f>
        <v>0</v>
      </c>
      <c r="U570" s="16">
        <f>ROUND(IF(C570&lt;16,IF(M570&gt;0,(25-$M570)*'Hintergrund Berechnung'!$J$941,0),IF(M570&gt;0,(25-$M570)*'Hintergrund Berechnung'!$J$942,0)),0)</f>
        <v>0</v>
      </c>
      <c r="V570" s="18" t="e">
        <f t="shared" si="26"/>
        <v>#DIV/0!</v>
      </c>
    </row>
    <row r="571" spans="15:22" x14ac:dyDescent="0.5">
      <c r="O571" s="16">
        <f t="shared" si="24"/>
        <v>0</v>
      </c>
      <c r="P571" s="16" t="e">
        <f>IF($C571&lt;16,MAX($E571:$G571)/($D571^0.70558407859294)*'Hintergrund Berechnung'!$I$941,MAX($E571:$G571)/($D571^0.70558407859294)*'Hintergrund Berechnung'!$I$942)</f>
        <v>#DIV/0!</v>
      </c>
      <c r="Q571" s="16" t="e">
        <f>IF($C571&lt;16,MAX($H571:$J571)/($D571^0.70558407859294)*'Hintergrund Berechnung'!$I$941,MAX($H571:$J571)/($D571^0.70558407859294)*'Hintergrund Berechnung'!$I$942)</f>
        <v>#DIV/0!</v>
      </c>
      <c r="R571" s="16" t="e">
        <f t="shared" si="25"/>
        <v>#DIV/0!</v>
      </c>
      <c r="S571" s="16" t="e">
        <f>ROUND(IF(C571&lt;16,$K571/($D571^0.450818786555515)*'Hintergrund Berechnung'!$N$941,$K571/($D571^0.450818786555515)*'Hintergrund Berechnung'!$N$942),0)</f>
        <v>#DIV/0!</v>
      </c>
      <c r="T571" s="16">
        <f>ROUND(IF(C571&lt;16,$L571*'Hintergrund Berechnung'!$O$941,$L571*'Hintergrund Berechnung'!$O$942),0)</f>
        <v>0</v>
      </c>
      <c r="U571" s="16">
        <f>ROUND(IF(C571&lt;16,IF(M571&gt;0,(25-$M571)*'Hintergrund Berechnung'!$J$941,0),IF(M571&gt;0,(25-$M571)*'Hintergrund Berechnung'!$J$942,0)),0)</f>
        <v>0</v>
      </c>
      <c r="V571" s="18" t="e">
        <f t="shared" si="26"/>
        <v>#DIV/0!</v>
      </c>
    </row>
    <row r="572" spans="15:22" x14ac:dyDescent="0.5">
      <c r="O572" s="16">
        <f t="shared" si="24"/>
        <v>0</v>
      </c>
      <c r="P572" s="16" t="e">
        <f>IF($C572&lt;16,MAX($E572:$G572)/($D572^0.70558407859294)*'Hintergrund Berechnung'!$I$941,MAX($E572:$G572)/($D572^0.70558407859294)*'Hintergrund Berechnung'!$I$942)</f>
        <v>#DIV/0!</v>
      </c>
      <c r="Q572" s="16" t="e">
        <f>IF($C572&lt;16,MAX($H572:$J572)/($D572^0.70558407859294)*'Hintergrund Berechnung'!$I$941,MAX($H572:$J572)/($D572^0.70558407859294)*'Hintergrund Berechnung'!$I$942)</f>
        <v>#DIV/0!</v>
      </c>
      <c r="R572" s="16" t="e">
        <f t="shared" si="25"/>
        <v>#DIV/0!</v>
      </c>
      <c r="S572" s="16" t="e">
        <f>ROUND(IF(C572&lt;16,$K572/($D572^0.450818786555515)*'Hintergrund Berechnung'!$N$941,$K572/($D572^0.450818786555515)*'Hintergrund Berechnung'!$N$942),0)</f>
        <v>#DIV/0!</v>
      </c>
      <c r="T572" s="16">
        <f>ROUND(IF(C572&lt;16,$L572*'Hintergrund Berechnung'!$O$941,$L572*'Hintergrund Berechnung'!$O$942),0)</f>
        <v>0</v>
      </c>
      <c r="U572" s="16">
        <f>ROUND(IF(C572&lt;16,IF(M572&gt;0,(25-$M572)*'Hintergrund Berechnung'!$J$941,0),IF(M572&gt;0,(25-$M572)*'Hintergrund Berechnung'!$J$942,0)),0)</f>
        <v>0</v>
      </c>
      <c r="V572" s="18" t="e">
        <f t="shared" si="26"/>
        <v>#DIV/0!</v>
      </c>
    </row>
    <row r="573" spans="15:22" x14ac:dyDescent="0.5">
      <c r="O573" s="16">
        <f t="shared" si="24"/>
        <v>0</v>
      </c>
      <c r="P573" s="16" t="e">
        <f>IF($C573&lt;16,MAX($E573:$G573)/($D573^0.70558407859294)*'Hintergrund Berechnung'!$I$941,MAX($E573:$G573)/($D573^0.70558407859294)*'Hintergrund Berechnung'!$I$942)</f>
        <v>#DIV/0!</v>
      </c>
      <c r="Q573" s="16" t="e">
        <f>IF($C573&lt;16,MAX($H573:$J573)/($D573^0.70558407859294)*'Hintergrund Berechnung'!$I$941,MAX($H573:$J573)/($D573^0.70558407859294)*'Hintergrund Berechnung'!$I$942)</f>
        <v>#DIV/0!</v>
      </c>
      <c r="R573" s="16" t="e">
        <f t="shared" si="25"/>
        <v>#DIV/0!</v>
      </c>
      <c r="S573" s="16" t="e">
        <f>ROUND(IF(C573&lt;16,$K573/($D573^0.450818786555515)*'Hintergrund Berechnung'!$N$941,$K573/($D573^0.450818786555515)*'Hintergrund Berechnung'!$N$942),0)</f>
        <v>#DIV/0!</v>
      </c>
      <c r="T573" s="16">
        <f>ROUND(IF(C573&lt;16,$L573*'Hintergrund Berechnung'!$O$941,$L573*'Hintergrund Berechnung'!$O$942),0)</f>
        <v>0</v>
      </c>
      <c r="U573" s="16">
        <f>ROUND(IF(C573&lt;16,IF(M573&gt;0,(25-$M573)*'Hintergrund Berechnung'!$J$941,0),IF(M573&gt;0,(25-$M573)*'Hintergrund Berechnung'!$J$942,0)),0)</f>
        <v>0</v>
      </c>
      <c r="V573" s="18" t="e">
        <f t="shared" si="26"/>
        <v>#DIV/0!</v>
      </c>
    </row>
    <row r="574" spans="15:22" x14ac:dyDescent="0.5">
      <c r="O574" s="16">
        <f t="shared" si="24"/>
        <v>0</v>
      </c>
      <c r="P574" s="16" t="e">
        <f>IF($C574&lt;16,MAX($E574:$G574)/($D574^0.70558407859294)*'Hintergrund Berechnung'!$I$941,MAX($E574:$G574)/($D574^0.70558407859294)*'Hintergrund Berechnung'!$I$942)</f>
        <v>#DIV/0!</v>
      </c>
      <c r="Q574" s="16" t="e">
        <f>IF($C574&lt;16,MAX($H574:$J574)/($D574^0.70558407859294)*'Hintergrund Berechnung'!$I$941,MAX($H574:$J574)/($D574^0.70558407859294)*'Hintergrund Berechnung'!$I$942)</f>
        <v>#DIV/0!</v>
      </c>
      <c r="R574" s="16" t="e">
        <f t="shared" si="25"/>
        <v>#DIV/0!</v>
      </c>
      <c r="S574" s="16" t="e">
        <f>ROUND(IF(C574&lt;16,$K574/($D574^0.450818786555515)*'Hintergrund Berechnung'!$N$941,$K574/($D574^0.450818786555515)*'Hintergrund Berechnung'!$N$942),0)</f>
        <v>#DIV/0!</v>
      </c>
      <c r="T574" s="16">
        <f>ROUND(IF(C574&lt;16,$L574*'Hintergrund Berechnung'!$O$941,$L574*'Hintergrund Berechnung'!$O$942),0)</f>
        <v>0</v>
      </c>
      <c r="U574" s="16">
        <f>ROUND(IF(C574&lt;16,IF(M574&gt;0,(25-$M574)*'Hintergrund Berechnung'!$J$941,0),IF(M574&gt;0,(25-$M574)*'Hintergrund Berechnung'!$J$942,0)),0)</f>
        <v>0</v>
      </c>
      <c r="V574" s="18" t="e">
        <f t="shared" si="26"/>
        <v>#DIV/0!</v>
      </c>
    </row>
    <row r="575" spans="15:22" x14ac:dyDescent="0.5">
      <c r="O575" s="16">
        <f t="shared" ref="O575:O638" si="27">MAX(E575,F575,G575)+MAX(H575,I575,J575)</f>
        <v>0</v>
      </c>
      <c r="P575" s="16" t="e">
        <f>IF($C575&lt;16,MAX($E575:$G575)/($D575^0.70558407859294)*'Hintergrund Berechnung'!$I$941,MAX($E575:$G575)/($D575^0.70558407859294)*'Hintergrund Berechnung'!$I$942)</f>
        <v>#DIV/0!</v>
      </c>
      <c r="Q575" s="16" t="e">
        <f>IF($C575&lt;16,MAX($H575:$J575)/($D575^0.70558407859294)*'Hintergrund Berechnung'!$I$941,MAX($H575:$J575)/($D575^0.70558407859294)*'Hintergrund Berechnung'!$I$942)</f>
        <v>#DIV/0!</v>
      </c>
      <c r="R575" s="16" t="e">
        <f t="shared" ref="R575:R638" si="28">P575+Q575</f>
        <v>#DIV/0!</v>
      </c>
      <c r="S575" s="16" t="e">
        <f>ROUND(IF(C575&lt;16,$K575/($D575^0.450818786555515)*'Hintergrund Berechnung'!$N$941,$K575/($D575^0.450818786555515)*'Hintergrund Berechnung'!$N$942),0)</f>
        <v>#DIV/0!</v>
      </c>
      <c r="T575" s="16">
        <f>ROUND(IF(C575&lt;16,$L575*'Hintergrund Berechnung'!$O$941,$L575*'Hintergrund Berechnung'!$O$942),0)</f>
        <v>0</v>
      </c>
      <c r="U575" s="16">
        <f>ROUND(IF(C575&lt;16,IF(M575&gt;0,(25-$M575)*'Hintergrund Berechnung'!$J$941,0),IF(M575&gt;0,(25-$M575)*'Hintergrund Berechnung'!$J$942,0)),0)</f>
        <v>0</v>
      </c>
      <c r="V575" s="18" t="e">
        <f t="shared" ref="V575:V638" si="29">ROUND(SUM(R575:U575),0)</f>
        <v>#DIV/0!</v>
      </c>
    </row>
    <row r="576" spans="15:22" x14ac:dyDescent="0.5">
      <c r="O576" s="16">
        <f t="shared" si="27"/>
        <v>0</v>
      </c>
      <c r="P576" s="16" t="e">
        <f>IF($C576&lt;16,MAX($E576:$G576)/($D576^0.70558407859294)*'Hintergrund Berechnung'!$I$941,MAX($E576:$G576)/($D576^0.70558407859294)*'Hintergrund Berechnung'!$I$942)</f>
        <v>#DIV/0!</v>
      </c>
      <c r="Q576" s="16" t="e">
        <f>IF($C576&lt;16,MAX($H576:$J576)/($D576^0.70558407859294)*'Hintergrund Berechnung'!$I$941,MAX($H576:$J576)/($D576^0.70558407859294)*'Hintergrund Berechnung'!$I$942)</f>
        <v>#DIV/0!</v>
      </c>
      <c r="R576" s="16" t="e">
        <f t="shared" si="28"/>
        <v>#DIV/0!</v>
      </c>
      <c r="S576" s="16" t="e">
        <f>ROUND(IF(C576&lt;16,$K576/($D576^0.450818786555515)*'Hintergrund Berechnung'!$N$941,$K576/($D576^0.450818786555515)*'Hintergrund Berechnung'!$N$942),0)</f>
        <v>#DIV/0!</v>
      </c>
      <c r="T576" s="16">
        <f>ROUND(IF(C576&lt;16,$L576*'Hintergrund Berechnung'!$O$941,$L576*'Hintergrund Berechnung'!$O$942),0)</f>
        <v>0</v>
      </c>
      <c r="U576" s="16">
        <f>ROUND(IF(C576&lt;16,IF(M576&gt;0,(25-$M576)*'Hintergrund Berechnung'!$J$941,0),IF(M576&gt;0,(25-$M576)*'Hintergrund Berechnung'!$J$942,0)),0)</f>
        <v>0</v>
      </c>
      <c r="V576" s="18" t="e">
        <f t="shared" si="29"/>
        <v>#DIV/0!</v>
      </c>
    </row>
    <row r="577" spans="15:22" x14ac:dyDescent="0.5">
      <c r="O577" s="16">
        <f t="shared" si="27"/>
        <v>0</v>
      </c>
      <c r="P577" s="16" t="e">
        <f>IF($C577&lt;16,MAX($E577:$G577)/($D577^0.70558407859294)*'Hintergrund Berechnung'!$I$941,MAX($E577:$G577)/($D577^0.70558407859294)*'Hintergrund Berechnung'!$I$942)</f>
        <v>#DIV/0!</v>
      </c>
      <c r="Q577" s="16" t="e">
        <f>IF($C577&lt;16,MAX($H577:$J577)/($D577^0.70558407859294)*'Hintergrund Berechnung'!$I$941,MAX($H577:$J577)/($D577^0.70558407859294)*'Hintergrund Berechnung'!$I$942)</f>
        <v>#DIV/0!</v>
      </c>
      <c r="R577" s="16" t="e">
        <f t="shared" si="28"/>
        <v>#DIV/0!</v>
      </c>
      <c r="S577" s="16" t="e">
        <f>ROUND(IF(C577&lt;16,$K577/($D577^0.450818786555515)*'Hintergrund Berechnung'!$N$941,$K577/($D577^0.450818786555515)*'Hintergrund Berechnung'!$N$942),0)</f>
        <v>#DIV/0!</v>
      </c>
      <c r="T577" s="16">
        <f>ROUND(IF(C577&lt;16,$L577*'Hintergrund Berechnung'!$O$941,$L577*'Hintergrund Berechnung'!$O$942),0)</f>
        <v>0</v>
      </c>
      <c r="U577" s="16">
        <f>ROUND(IF(C577&lt;16,IF(M577&gt;0,(25-$M577)*'Hintergrund Berechnung'!$J$941,0),IF(M577&gt;0,(25-$M577)*'Hintergrund Berechnung'!$J$942,0)),0)</f>
        <v>0</v>
      </c>
      <c r="V577" s="18" t="e">
        <f t="shared" si="29"/>
        <v>#DIV/0!</v>
      </c>
    </row>
    <row r="578" spans="15:22" x14ac:dyDescent="0.5">
      <c r="O578" s="16">
        <f t="shared" si="27"/>
        <v>0</v>
      </c>
      <c r="P578" s="16" t="e">
        <f>IF($C578&lt;16,MAX($E578:$G578)/($D578^0.70558407859294)*'Hintergrund Berechnung'!$I$941,MAX($E578:$G578)/($D578^0.70558407859294)*'Hintergrund Berechnung'!$I$942)</f>
        <v>#DIV/0!</v>
      </c>
      <c r="Q578" s="16" t="e">
        <f>IF($C578&lt;16,MAX($H578:$J578)/($D578^0.70558407859294)*'Hintergrund Berechnung'!$I$941,MAX($H578:$J578)/($D578^0.70558407859294)*'Hintergrund Berechnung'!$I$942)</f>
        <v>#DIV/0!</v>
      </c>
      <c r="R578" s="16" t="e">
        <f t="shared" si="28"/>
        <v>#DIV/0!</v>
      </c>
      <c r="S578" s="16" t="e">
        <f>ROUND(IF(C578&lt;16,$K578/($D578^0.450818786555515)*'Hintergrund Berechnung'!$N$941,$K578/($D578^0.450818786555515)*'Hintergrund Berechnung'!$N$942),0)</f>
        <v>#DIV/0!</v>
      </c>
      <c r="T578" s="16">
        <f>ROUND(IF(C578&lt;16,$L578*'Hintergrund Berechnung'!$O$941,$L578*'Hintergrund Berechnung'!$O$942),0)</f>
        <v>0</v>
      </c>
      <c r="U578" s="16">
        <f>ROUND(IF(C578&lt;16,IF(M578&gt;0,(25-$M578)*'Hintergrund Berechnung'!$J$941,0),IF(M578&gt;0,(25-$M578)*'Hintergrund Berechnung'!$J$942,0)),0)</f>
        <v>0</v>
      </c>
      <c r="V578" s="18" t="e">
        <f t="shared" si="29"/>
        <v>#DIV/0!</v>
      </c>
    </row>
    <row r="579" spans="15:22" x14ac:dyDescent="0.5">
      <c r="O579" s="16">
        <f t="shared" si="27"/>
        <v>0</v>
      </c>
      <c r="P579" s="16" t="e">
        <f>IF($C579&lt;16,MAX($E579:$G579)/($D579^0.70558407859294)*'Hintergrund Berechnung'!$I$941,MAX($E579:$G579)/($D579^0.70558407859294)*'Hintergrund Berechnung'!$I$942)</f>
        <v>#DIV/0!</v>
      </c>
      <c r="Q579" s="16" t="e">
        <f>IF($C579&lt;16,MAX($H579:$J579)/($D579^0.70558407859294)*'Hintergrund Berechnung'!$I$941,MAX($H579:$J579)/($D579^0.70558407859294)*'Hintergrund Berechnung'!$I$942)</f>
        <v>#DIV/0!</v>
      </c>
      <c r="R579" s="16" t="e">
        <f t="shared" si="28"/>
        <v>#DIV/0!</v>
      </c>
      <c r="S579" s="16" t="e">
        <f>ROUND(IF(C579&lt;16,$K579/($D579^0.450818786555515)*'Hintergrund Berechnung'!$N$941,$K579/($D579^0.450818786555515)*'Hintergrund Berechnung'!$N$942),0)</f>
        <v>#DIV/0!</v>
      </c>
      <c r="T579" s="16">
        <f>ROUND(IF(C579&lt;16,$L579*'Hintergrund Berechnung'!$O$941,$L579*'Hintergrund Berechnung'!$O$942),0)</f>
        <v>0</v>
      </c>
      <c r="U579" s="16">
        <f>ROUND(IF(C579&lt;16,IF(M579&gt;0,(25-$M579)*'Hintergrund Berechnung'!$J$941,0),IF(M579&gt;0,(25-$M579)*'Hintergrund Berechnung'!$J$942,0)),0)</f>
        <v>0</v>
      </c>
      <c r="V579" s="18" t="e">
        <f t="shared" si="29"/>
        <v>#DIV/0!</v>
      </c>
    </row>
    <row r="580" spans="15:22" x14ac:dyDescent="0.5">
      <c r="O580" s="16">
        <f t="shared" si="27"/>
        <v>0</v>
      </c>
      <c r="P580" s="16" t="e">
        <f>IF($C580&lt;16,MAX($E580:$G580)/($D580^0.70558407859294)*'Hintergrund Berechnung'!$I$941,MAX($E580:$G580)/($D580^0.70558407859294)*'Hintergrund Berechnung'!$I$942)</f>
        <v>#DIV/0!</v>
      </c>
      <c r="Q580" s="16" t="e">
        <f>IF($C580&lt;16,MAX($H580:$J580)/($D580^0.70558407859294)*'Hintergrund Berechnung'!$I$941,MAX($H580:$J580)/($D580^0.70558407859294)*'Hintergrund Berechnung'!$I$942)</f>
        <v>#DIV/0!</v>
      </c>
      <c r="R580" s="16" t="e">
        <f t="shared" si="28"/>
        <v>#DIV/0!</v>
      </c>
      <c r="S580" s="16" t="e">
        <f>ROUND(IF(C580&lt;16,$K580/($D580^0.450818786555515)*'Hintergrund Berechnung'!$N$941,$K580/($D580^0.450818786555515)*'Hintergrund Berechnung'!$N$942),0)</f>
        <v>#DIV/0!</v>
      </c>
      <c r="T580" s="16">
        <f>ROUND(IF(C580&lt;16,$L580*'Hintergrund Berechnung'!$O$941,$L580*'Hintergrund Berechnung'!$O$942),0)</f>
        <v>0</v>
      </c>
      <c r="U580" s="16">
        <f>ROUND(IF(C580&lt;16,IF(M580&gt;0,(25-$M580)*'Hintergrund Berechnung'!$J$941,0),IF(M580&gt;0,(25-$M580)*'Hintergrund Berechnung'!$J$942,0)),0)</f>
        <v>0</v>
      </c>
      <c r="V580" s="18" t="e">
        <f t="shared" si="29"/>
        <v>#DIV/0!</v>
      </c>
    </row>
    <row r="581" spans="15:22" x14ac:dyDescent="0.5">
      <c r="O581" s="16">
        <f t="shared" si="27"/>
        <v>0</v>
      </c>
      <c r="P581" s="16" t="e">
        <f>IF($C581&lt;16,MAX($E581:$G581)/($D581^0.70558407859294)*'Hintergrund Berechnung'!$I$941,MAX($E581:$G581)/($D581^0.70558407859294)*'Hintergrund Berechnung'!$I$942)</f>
        <v>#DIV/0!</v>
      </c>
      <c r="Q581" s="16" t="e">
        <f>IF($C581&lt;16,MAX($H581:$J581)/($D581^0.70558407859294)*'Hintergrund Berechnung'!$I$941,MAX($H581:$J581)/($D581^0.70558407859294)*'Hintergrund Berechnung'!$I$942)</f>
        <v>#DIV/0!</v>
      </c>
      <c r="R581" s="16" t="e">
        <f t="shared" si="28"/>
        <v>#DIV/0!</v>
      </c>
      <c r="S581" s="16" t="e">
        <f>ROUND(IF(C581&lt;16,$K581/($D581^0.450818786555515)*'Hintergrund Berechnung'!$N$941,$K581/($D581^0.450818786555515)*'Hintergrund Berechnung'!$N$942),0)</f>
        <v>#DIV/0!</v>
      </c>
      <c r="T581" s="16">
        <f>ROUND(IF(C581&lt;16,$L581*'Hintergrund Berechnung'!$O$941,$L581*'Hintergrund Berechnung'!$O$942),0)</f>
        <v>0</v>
      </c>
      <c r="U581" s="16">
        <f>ROUND(IF(C581&lt;16,IF(M581&gt;0,(25-$M581)*'Hintergrund Berechnung'!$J$941,0),IF(M581&gt;0,(25-$M581)*'Hintergrund Berechnung'!$J$942,0)),0)</f>
        <v>0</v>
      </c>
      <c r="V581" s="18" t="e">
        <f t="shared" si="29"/>
        <v>#DIV/0!</v>
      </c>
    </row>
    <row r="582" spans="15:22" x14ac:dyDescent="0.5">
      <c r="O582" s="16">
        <f t="shared" si="27"/>
        <v>0</v>
      </c>
      <c r="P582" s="16" t="e">
        <f>IF($C582&lt;16,MAX($E582:$G582)/($D582^0.70558407859294)*'Hintergrund Berechnung'!$I$941,MAX($E582:$G582)/($D582^0.70558407859294)*'Hintergrund Berechnung'!$I$942)</f>
        <v>#DIV/0!</v>
      </c>
      <c r="Q582" s="16" t="e">
        <f>IF($C582&lt;16,MAX($H582:$J582)/($D582^0.70558407859294)*'Hintergrund Berechnung'!$I$941,MAX($H582:$J582)/($D582^0.70558407859294)*'Hintergrund Berechnung'!$I$942)</f>
        <v>#DIV/0!</v>
      </c>
      <c r="R582" s="16" t="e">
        <f t="shared" si="28"/>
        <v>#DIV/0!</v>
      </c>
      <c r="S582" s="16" t="e">
        <f>ROUND(IF(C582&lt;16,$K582/($D582^0.450818786555515)*'Hintergrund Berechnung'!$N$941,$K582/($D582^0.450818786555515)*'Hintergrund Berechnung'!$N$942),0)</f>
        <v>#DIV/0!</v>
      </c>
      <c r="T582" s="16">
        <f>ROUND(IF(C582&lt;16,$L582*'Hintergrund Berechnung'!$O$941,$L582*'Hintergrund Berechnung'!$O$942),0)</f>
        <v>0</v>
      </c>
      <c r="U582" s="16">
        <f>ROUND(IF(C582&lt;16,IF(M582&gt;0,(25-$M582)*'Hintergrund Berechnung'!$J$941,0),IF(M582&gt;0,(25-$M582)*'Hintergrund Berechnung'!$J$942,0)),0)</f>
        <v>0</v>
      </c>
      <c r="V582" s="18" t="e">
        <f t="shared" si="29"/>
        <v>#DIV/0!</v>
      </c>
    </row>
    <row r="583" spans="15:22" x14ac:dyDescent="0.5">
      <c r="O583" s="16">
        <f t="shared" si="27"/>
        <v>0</v>
      </c>
      <c r="P583" s="16" t="e">
        <f>IF($C583&lt;16,MAX($E583:$G583)/($D583^0.70558407859294)*'Hintergrund Berechnung'!$I$941,MAX($E583:$G583)/($D583^0.70558407859294)*'Hintergrund Berechnung'!$I$942)</f>
        <v>#DIV/0!</v>
      </c>
      <c r="Q583" s="16" t="e">
        <f>IF($C583&lt;16,MAX($H583:$J583)/($D583^0.70558407859294)*'Hintergrund Berechnung'!$I$941,MAX($H583:$J583)/($D583^0.70558407859294)*'Hintergrund Berechnung'!$I$942)</f>
        <v>#DIV/0!</v>
      </c>
      <c r="R583" s="16" t="e">
        <f t="shared" si="28"/>
        <v>#DIV/0!</v>
      </c>
      <c r="S583" s="16" t="e">
        <f>ROUND(IF(C583&lt;16,$K583/($D583^0.450818786555515)*'Hintergrund Berechnung'!$N$941,$K583/($D583^0.450818786555515)*'Hintergrund Berechnung'!$N$942),0)</f>
        <v>#DIV/0!</v>
      </c>
      <c r="T583" s="16">
        <f>ROUND(IF(C583&lt;16,$L583*'Hintergrund Berechnung'!$O$941,$L583*'Hintergrund Berechnung'!$O$942),0)</f>
        <v>0</v>
      </c>
      <c r="U583" s="16">
        <f>ROUND(IF(C583&lt;16,IF(M583&gt;0,(25-$M583)*'Hintergrund Berechnung'!$J$941,0),IF(M583&gt;0,(25-$M583)*'Hintergrund Berechnung'!$J$942,0)),0)</f>
        <v>0</v>
      </c>
      <c r="V583" s="18" t="e">
        <f t="shared" si="29"/>
        <v>#DIV/0!</v>
      </c>
    </row>
    <row r="584" spans="15:22" x14ac:dyDescent="0.5">
      <c r="O584" s="16">
        <f t="shared" si="27"/>
        <v>0</v>
      </c>
      <c r="P584" s="16" t="e">
        <f>IF($C584&lt;16,MAX($E584:$G584)/($D584^0.70558407859294)*'Hintergrund Berechnung'!$I$941,MAX($E584:$G584)/($D584^0.70558407859294)*'Hintergrund Berechnung'!$I$942)</f>
        <v>#DIV/0!</v>
      </c>
      <c r="Q584" s="16" t="e">
        <f>IF($C584&lt;16,MAX($H584:$J584)/($D584^0.70558407859294)*'Hintergrund Berechnung'!$I$941,MAX($H584:$J584)/($D584^0.70558407859294)*'Hintergrund Berechnung'!$I$942)</f>
        <v>#DIV/0!</v>
      </c>
      <c r="R584" s="16" t="e">
        <f t="shared" si="28"/>
        <v>#DIV/0!</v>
      </c>
      <c r="S584" s="16" t="e">
        <f>ROUND(IF(C584&lt;16,$K584/($D584^0.450818786555515)*'Hintergrund Berechnung'!$N$941,$K584/($D584^0.450818786555515)*'Hintergrund Berechnung'!$N$942),0)</f>
        <v>#DIV/0!</v>
      </c>
      <c r="T584" s="16">
        <f>ROUND(IF(C584&lt;16,$L584*'Hintergrund Berechnung'!$O$941,$L584*'Hintergrund Berechnung'!$O$942),0)</f>
        <v>0</v>
      </c>
      <c r="U584" s="16">
        <f>ROUND(IF(C584&lt;16,IF(M584&gt;0,(25-$M584)*'Hintergrund Berechnung'!$J$941,0),IF(M584&gt;0,(25-$M584)*'Hintergrund Berechnung'!$J$942,0)),0)</f>
        <v>0</v>
      </c>
      <c r="V584" s="18" t="e">
        <f t="shared" si="29"/>
        <v>#DIV/0!</v>
      </c>
    </row>
    <row r="585" spans="15:22" x14ac:dyDescent="0.5">
      <c r="O585" s="16">
        <f t="shared" si="27"/>
        <v>0</v>
      </c>
      <c r="P585" s="16" t="e">
        <f>IF($C585&lt;16,MAX($E585:$G585)/($D585^0.70558407859294)*'Hintergrund Berechnung'!$I$941,MAX($E585:$G585)/($D585^0.70558407859294)*'Hintergrund Berechnung'!$I$942)</f>
        <v>#DIV/0!</v>
      </c>
      <c r="Q585" s="16" t="e">
        <f>IF($C585&lt;16,MAX($H585:$J585)/($D585^0.70558407859294)*'Hintergrund Berechnung'!$I$941,MAX($H585:$J585)/($D585^0.70558407859294)*'Hintergrund Berechnung'!$I$942)</f>
        <v>#DIV/0!</v>
      </c>
      <c r="R585" s="16" t="e">
        <f t="shared" si="28"/>
        <v>#DIV/0!</v>
      </c>
      <c r="S585" s="16" t="e">
        <f>ROUND(IF(C585&lt;16,$K585/($D585^0.450818786555515)*'Hintergrund Berechnung'!$N$941,$K585/($D585^0.450818786555515)*'Hintergrund Berechnung'!$N$942),0)</f>
        <v>#DIV/0!</v>
      </c>
      <c r="T585" s="16">
        <f>ROUND(IF(C585&lt;16,$L585*'Hintergrund Berechnung'!$O$941,$L585*'Hintergrund Berechnung'!$O$942),0)</f>
        <v>0</v>
      </c>
      <c r="U585" s="16">
        <f>ROUND(IF(C585&lt;16,IF(M585&gt;0,(25-$M585)*'Hintergrund Berechnung'!$J$941,0),IF(M585&gt;0,(25-$M585)*'Hintergrund Berechnung'!$J$942,0)),0)</f>
        <v>0</v>
      </c>
      <c r="V585" s="18" t="e">
        <f t="shared" si="29"/>
        <v>#DIV/0!</v>
      </c>
    </row>
    <row r="586" spans="15:22" x14ac:dyDescent="0.5">
      <c r="O586" s="16">
        <f t="shared" si="27"/>
        <v>0</v>
      </c>
      <c r="P586" s="16" t="e">
        <f>IF($C586&lt;16,MAX($E586:$G586)/($D586^0.70558407859294)*'Hintergrund Berechnung'!$I$941,MAX($E586:$G586)/($D586^0.70558407859294)*'Hintergrund Berechnung'!$I$942)</f>
        <v>#DIV/0!</v>
      </c>
      <c r="Q586" s="16" t="e">
        <f>IF($C586&lt;16,MAX($H586:$J586)/($D586^0.70558407859294)*'Hintergrund Berechnung'!$I$941,MAX($H586:$J586)/($D586^0.70558407859294)*'Hintergrund Berechnung'!$I$942)</f>
        <v>#DIV/0!</v>
      </c>
      <c r="R586" s="16" t="e">
        <f t="shared" si="28"/>
        <v>#DIV/0!</v>
      </c>
      <c r="S586" s="16" t="e">
        <f>ROUND(IF(C586&lt;16,$K586/($D586^0.450818786555515)*'Hintergrund Berechnung'!$N$941,$K586/($D586^0.450818786555515)*'Hintergrund Berechnung'!$N$942),0)</f>
        <v>#DIV/0!</v>
      </c>
      <c r="T586" s="16">
        <f>ROUND(IF(C586&lt;16,$L586*'Hintergrund Berechnung'!$O$941,$L586*'Hintergrund Berechnung'!$O$942),0)</f>
        <v>0</v>
      </c>
      <c r="U586" s="16">
        <f>ROUND(IF(C586&lt;16,IF(M586&gt;0,(25-$M586)*'Hintergrund Berechnung'!$J$941,0),IF(M586&gt;0,(25-$M586)*'Hintergrund Berechnung'!$J$942,0)),0)</f>
        <v>0</v>
      </c>
      <c r="V586" s="18" t="e">
        <f t="shared" si="29"/>
        <v>#DIV/0!</v>
      </c>
    </row>
    <row r="587" spans="15:22" x14ac:dyDescent="0.5">
      <c r="O587" s="16">
        <f t="shared" si="27"/>
        <v>0</v>
      </c>
      <c r="P587" s="16" t="e">
        <f>IF($C587&lt;16,MAX($E587:$G587)/($D587^0.70558407859294)*'Hintergrund Berechnung'!$I$941,MAX($E587:$G587)/($D587^0.70558407859294)*'Hintergrund Berechnung'!$I$942)</f>
        <v>#DIV/0!</v>
      </c>
      <c r="Q587" s="16" t="e">
        <f>IF($C587&lt;16,MAX($H587:$J587)/($D587^0.70558407859294)*'Hintergrund Berechnung'!$I$941,MAX($H587:$J587)/($D587^0.70558407859294)*'Hintergrund Berechnung'!$I$942)</f>
        <v>#DIV/0!</v>
      </c>
      <c r="R587" s="16" t="e">
        <f t="shared" si="28"/>
        <v>#DIV/0!</v>
      </c>
      <c r="S587" s="16" t="e">
        <f>ROUND(IF(C587&lt;16,$K587/($D587^0.450818786555515)*'Hintergrund Berechnung'!$N$941,$K587/($D587^0.450818786555515)*'Hintergrund Berechnung'!$N$942),0)</f>
        <v>#DIV/0!</v>
      </c>
      <c r="T587" s="16">
        <f>ROUND(IF(C587&lt;16,$L587*'Hintergrund Berechnung'!$O$941,$L587*'Hintergrund Berechnung'!$O$942),0)</f>
        <v>0</v>
      </c>
      <c r="U587" s="16">
        <f>ROUND(IF(C587&lt;16,IF(M587&gt;0,(25-$M587)*'Hintergrund Berechnung'!$J$941,0),IF(M587&gt;0,(25-$M587)*'Hintergrund Berechnung'!$J$942,0)),0)</f>
        <v>0</v>
      </c>
      <c r="V587" s="18" t="e">
        <f t="shared" si="29"/>
        <v>#DIV/0!</v>
      </c>
    </row>
    <row r="588" spans="15:22" x14ac:dyDescent="0.5">
      <c r="O588" s="16">
        <f t="shared" si="27"/>
        <v>0</v>
      </c>
      <c r="P588" s="16" t="e">
        <f>IF($C588&lt;16,MAX($E588:$G588)/($D588^0.70558407859294)*'Hintergrund Berechnung'!$I$941,MAX($E588:$G588)/($D588^0.70558407859294)*'Hintergrund Berechnung'!$I$942)</f>
        <v>#DIV/0!</v>
      </c>
      <c r="Q588" s="16" t="e">
        <f>IF($C588&lt;16,MAX($H588:$J588)/($D588^0.70558407859294)*'Hintergrund Berechnung'!$I$941,MAX($H588:$J588)/($D588^0.70558407859294)*'Hintergrund Berechnung'!$I$942)</f>
        <v>#DIV/0!</v>
      </c>
      <c r="R588" s="16" t="e">
        <f t="shared" si="28"/>
        <v>#DIV/0!</v>
      </c>
      <c r="S588" s="16" t="e">
        <f>ROUND(IF(C588&lt;16,$K588/($D588^0.450818786555515)*'Hintergrund Berechnung'!$N$941,$K588/($D588^0.450818786555515)*'Hintergrund Berechnung'!$N$942),0)</f>
        <v>#DIV/0!</v>
      </c>
      <c r="T588" s="16">
        <f>ROUND(IF(C588&lt;16,$L588*'Hintergrund Berechnung'!$O$941,$L588*'Hintergrund Berechnung'!$O$942),0)</f>
        <v>0</v>
      </c>
      <c r="U588" s="16">
        <f>ROUND(IF(C588&lt;16,IF(M588&gt;0,(25-$M588)*'Hintergrund Berechnung'!$J$941,0),IF(M588&gt;0,(25-$M588)*'Hintergrund Berechnung'!$J$942,0)),0)</f>
        <v>0</v>
      </c>
      <c r="V588" s="18" t="e">
        <f t="shared" si="29"/>
        <v>#DIV/0!</v>
      </c>
    </row>
    <row r="589" spans="15:22" x14ac:dyDescent="0.5">
      <c r="O589" s="16">
        <f t="shared" si="27"/>
        <v>0</v>
      </c>
      <c r="P589" s="16" t="e">
        <f>IF($C589&lt;16,MAX($E589:$G589)/($D589^0.70558407859294)*'Hintergrund Berechnung'!$I$941,MAX($E589:$G589)/($D589^0.70558407859294)*'Hintergrund Berechnung'!$I$942)</f>
        <v>#DIV/0!</v>
      </c>
      <c r="Q589" s="16" t="e">
        <f>IF($C589&lt;16,MAX($H589:$J589)/($D589^0.70558407859294)*'Hintergrund Berechnung'!$I$941,MAX($H589:$J589)/($D589^0.70558407859294)*'Hintergrund Berechnung'!$I$942)</f>
        <v>#DIV/0!</v>
      </c>
      <c r="R589" s="16" t="e">
        <f t="shared" si="28"/>
        <v>#DIV/0!</v>
      </c>
      <c r="S589" s="16" t="e">
        <f>ROUND(IF(C589&lt;16,$K589/($D589^0.450818786555515)*'Hintergrund Berechnung'!$N$941,$K589/($D589^0.450818786555515)*'Hintergrund Berechnung'!$N$942),0)</f>
        <v>#DIV/0!</v>
      </c>
      <c r="T589" s="16">
        <f>ROUND(IF(C589&lt;16,$L589*'Hintergrund Berechnung'!$O$941,$L589*'Hintergrund Berechnung'!$O$942),0)</f>
        <v>0</v>
      </c>
      <c r="U589" s="16">
        <f>ROUND(IF(C589&lt;16,IF(M589&gt;0,(25-$M589)*'Hintergrund Berechnung'!$J$941,0),IF(M589&gt;0,(25-$M589)*'Hintergrund Berechnung'!$J$942,0)),0)</f>
        <v>0</v>
      </c>
      <c r="V589" s="18" t="e">
        <f t="shared" si="29"/>
        <v>#DIV/0!</v>
      </c>
    </row>
    <row r="590" spans="15:22" x14ac:dyDescent="0.5">
      <c r="O590" s="16">
        <f t="shared" si="27"/>
        <v>0</v>
      </c>
      <c r="P590" s="16" t="e">
        <f>IF($C590&lt;16,MAX($E590:$G590)/($D590^0.70558407859294)*'Hintergrund Berechnung'!$I$941,MAX($E590:$G590)/($D590^0.70558407859294)*'Hintergrund Berechnung'!$I$942)</f>
        <v>#DIV/0!</v>
      </c>
      <c r="Q590" s="16" t="e">
        <f>IF($C590&lt;16,MAX($H590:$J590)/($D590^0.70558407859294)*'Hintergrund Berechnung'!$I$941,MAX($H590:$J590)/($D590^0.70558407859294)*'Hintergrund Berechnung'!$I$942)</f>
        <v>#DIV/0!</v>
      </c>
      <c r="R590" s="16" t="e">
        <f t="shared" si="28"/>
        <v>#DIV/0!</v>
      </c>
      <c r="S590" s="16" t="e">
        <f>ROUND(IF(C590&lt;16,$K590/($D590^0.450818786555515)*'Hintergrund Berechnung'!$N$941,$K590/($D590^0.450818786555515)*'Hintergrund Berechnung'!$N$942),0)</f>
        <v>#DIV/0!</v>
      </c>
      <c r="T590" s="16">
        <f>ROUND(IF(C590&lt;16,$L590*'Hintergrund Berechnung'!$O$941,$L590*'Hintergrund Berechnung'!$O$942),0)</f>
        <v>0</v>
      </c>
      <c r="U590" s="16">
        <f>ROUND(IF(C590&lt;16,IF(M590&gt;0,(25-$M590)*'Hintergrund Berechnung'!$J$941,0),IF(M590&gt;0,(25-$M590)*'Hintergrund Berechnung'!$J$942,0)),0)</f>
        <v>0</v>
      </c>
      <c r="V590" s="18" t="e">
        <f t="shared" si="29"/>
        <v>#DIV/0!</v>
      </c>
    </row>
    <row r="591" spans="15:22" x14ac:dyDescent="0.5">
      <c r="O591" s="16">
        <f t="shared" si="27"/>
        <v>0</v>
      </c>
      <c r="P591" s="16" t="e">
        <f>IF($C591&lt;16,MAX($E591:$G591)/($D591^0.70558407859294)*'Hintergrund Berechnung'!$I$941,MAX($E591:$G591)/($D591^0.70558407859294)*'Hintergrund Berechnung'!$I$942)</f>
        <v>#DIV/0!</v>
      </c>
      <c r="Q591" s="16" t="e">
        <f>IF($C591&lt;16,MAX($H591:$J591)/($D591^0.70558407859294)*'Hintergrund Berechnung'!$I$941,MAX($H591:$J591)/($D591^0.70558407859294)*'Hintergrund Berechnung'!$I$942)</f>
        <v>#DIV/0!</v>
      </c>
      <c r="R591" s="16" t="e">
        <f t="shared" si="28"/>
        <v>#DIV/0!</v>
      </c>
      <c r="S591" s="16" t="e">
        <f>ROUND(IF(C591&lt;16,$K591/($D591^0.450818786555515)*'Hintergrund Berechnung'!$N$941,$K591/($D591^0.450818786555515)*'Hintergrund Berechnung'!$N$942),0)</f>
        <v>#DIV/0!</v>
      </c>
      <c r="T591" s="16">
        <f>ROUND(IF(C591&lt;16,$L591*'Hintergrund Berechnung'!$O$941,$L591*'Hintergrund Berechnung'!$O$942),0)</f>
        <v>0</v>
      </c>
      <c r="U591" s="16">
        <f>ROUND(IF(C591&lt;16,IF(M591&gt;0,(25-$M591)*'Hintergrund Berechnung'!$J$941,0),IF(M591&gt;0,(25-$M591)*'Hintergrund Berechnung'!$J$942,0)),0)</f>
        <v>0</v>
      </c>
      <c r="V591" s="18" t="e">
        <f t="shared" si="29"/>
        <v>#DIV/0!</v>
      </c>
    </row>
    <row r="592" spans="15:22" x14ac:dyDescent="0.5">
      <c r="O592" s="16">
        <f t="shared" si="27"/>
        <v>0</v>
      </c>
      <c r="P592" s="16" t="e">
        <f>IF($C592&lt;16,MAX($E592:$G592)/($D592^0.70558407859294)*'Hintergrund Berechnung'!$I$941,MAX($E592:$G592)/($D592^0.70558407859294)*'Hintergrund Berechnung'!$I$942)</f>
        <v>#DIV/0!</v>
      </c>
      <c r="Q592" s="16" t="e">
        <f>IF($C592&lt;16,MAX($H592:$J592)/($D592^0.70558407859294)*'Hintergrund Berechnung'!$I$941,MAX($H592:$J592)/($D592^0.70558407859294)*'Hintergrund Berechnung'!$I$942)</f>
        <v>#DIV/0!</v>
      </c>
      <c r="R592" s="16" t="e">
        <f t="shared" si="28"/>
        <v>#DIV/0!</v>
      </c>
      <c r="S592" s="16" t="e">
        <f>ROUND(IF(C592&lt;16,$K592/($D592^0.450818786555515)*'Hintergrund Berechnung'!$N$941,$K592/($D592^0.450818786555515)*'Hintergrund Berechnung'!$N$942),0)</f>
        <v>#DIV/0!</v>
      </c>
      <c r="T592" s="16">
        <f>ROUND(IF(C592&lt;16,$L592*'Hintergrund Berechnung'!$O$941,$L592*'Hintergrund Berechnung'!$O$942),0)</f>
        <v>0</v>
      </c>
      <c r="U592" s="16">
        <f>ROUND(IF(C592&lt;16,IF(M592&gt;0,(25-$M592)*'Hintergrund Berechnung'!$J$941,0),IF(M592&gt;0,(25-$M592)*'Hintergrund Berechnung'!$J$942,0)),0)</f>
        <v>0</v>
      </c>
      <c r="V592" s="18" t="e">
        <f t="shared" si="29"/>
        <v>#DIV/0!</v>
      </c>
    </row>
    <row r="593" spans="15:22" x14ac:dyDescent="0.5">
      <c r="O593" s="16">
        <f t="shared" si="27"/>
        <v>0</v>
      </c>
      <c r="P593" s="16" t="e">
        <f>IF($C593&lt;16,MAX($E593:$G593)/($D593^0.70558407859294)*'Hintergrund Berechnung'!$I$941,MAX($E593:$G593)/($D593^0.70558407859294)*'Hintergrund Berechnung'!$I$942)</f>
        <v>#DIV/0!</v>
      </c>
      <c r="Q593" s="16" t="e">
        <f>IF($C593&lt;16,MAX($H593:$J593)/($D593^0.70558407859294)*'Hintergrund Berechnung'!$I$941,MAX($H593:$J593)/($D593^0.70558407859294)*'Hintergrund Berechnung'!$I$942)</f>
        <v>#DIV/0!</v>
      </c>
      <c r="R593" s="16" t="e">
        <f t="shared" si="28"/>
        <v>#DIV/0!</v>
      </c>
      <c r="S593" s="16" t="e">
        <f>ROUND(IF(C593&lt;16,$K593/($D593^0.450818786555515)*'Hintergrund Berechnung'!$N$941,$K593/($D593^0.450818786555515)*'Hintergrund Berechnung'!$N$942),0)</f>
        <v>#DIV/0!</v>
      </c>
      <c r="T593" s="16">
        <f>ROUND(IF(C593&lt;16,$L593*'Hintergrund Berechnung'!$O$941,$L593*'Hintergrund Berechnung'!$O$942),0)</f>
        <v>0</v>
      </c>
      <c r="U593" s="16">
        <f>ROUND(IF(C593&lt;16,IF(M593&gt;0,(25-$M593)*'Hintergrund Berechnung'!$J$941,0),IF(M593&gt;0,(25-$M593)*'Hintergrund Berechnung'!$J$942,0)),0)</f>
        <v>0</v>
      </c>
      <c r="V593" s="18" t="e">
        <f t="shared" si="29"/>
        <v>#DIV/0!</v>
      </c>
    </row>
    <row r="594" spans="15:22" x14ac:dyDescent="0.5">
      <c r="O594" s="16">
        <f t="shared" si="27"/>
        <v>0</v>
      </c>
      <c r="P594" s="16" t="e">
        <f>IF($C594&lt;16,MAX($E594:$G594)/($D594^0.70558407859294)*'Hintergrund Berechnung'!$I$941,MAX($E594:$G594)/($D594^0.70558407859294)*'Hintergrund Berechnung'!$I$942)</f>
        <v>#DIV/0!</v>
      </c>
      <c r="Q594" s="16" t="e">
        <f>IF($C594&lt;16,MAX($H594:$J594)/($D594^0.70558407859294)*'Hintergrund Berechnung'!$I$941,MAX($H594:$J594)/($D594^0.70558407859294)*'Hintergrund Berechnung'!$I$942)</f>
        <v>#DIV/0!</v>
      </c>
      <c r="R594" s="16" t="e">
        <f t="shared" si="28"/>
        <v>#DIV/0!</v>
      </c>
      <c r="S594" s="16" t="e">
        <f>ROUND(IF(C594&lt;16,$K594/($D594^0.450818786555515)*'Hintergrund Berechnung'!$N$941,$K594/($D594^0.450818786555515)*'Hintergrund Berechnung'!$N$942),0)</f>
        <v>#DIV/0!</v>
      </c>
      <c r="T594" s="16">
        <f>ROUND(IF(C594&lt;16,$L594*'Hintergrund Berechnung'!$O$941,$L594*'Hintergrund Berechnung'!$O$942),0)</f>
        <v>0</v>
      </c>
      <c r="U594" s="16">
        <f>ROUND(IF(C594&lt;16,IF(M594&gt;0,(25-$M594)*'Hintergrund Berechnung'!$J$941,0),IF(M594&gt;0,(25-$M594)*'Hintergrund Berechnung'!$J$942,0)),0)</f>
        <v>0</v>
      </c>
      <c r="V594" s="18" t="e">
        <f t="shared" si="29"/>
        <v>#DIV/0!</v>
      </c>
    </row>
    <row r="595" spans="15:22" x14ac:dyDescent="0.5">
      <c r="O595" s="16">
        <f t="shared" si="27"/>
        <v>0</v>
      </c>
      <c r="P595" s="16" t="e">
        <f>IF($C595&lt;16,MAX($E595:$G595)/($D595^0.70558407859294)*'Hintergrund Berechnung'!$I$941,MAX($E595:$G595)/($D595^0.70558407859294)*'Hintergrund Berechnung'!$I$942)</f>
        <v>#DIV/0!</v>
      </c>
      <c r="Q595" s="16" t="e">
        <f>IF($C595&lt;16,MAX($H595:$J595)/($D595^0.70558407859294)*'Hintergrund Berechnung'!$I$941,MAX($H595:$J595)/($D595^0.70558407859294)*'Hintergrund Berechnung'!$I$942)</f>
        <v>#DIV/0!</v>
      </c>
      <c r="R595" s="16" t="e">
        <f t="shared" si="28"/>
        <v>#DIV/0!</v>
      </c>
      <c r="S595" s="16" t="e">
        <f>ROUND(IF(C595&lt;16,$K595/($D595^0.450818786555515)*'Hintergrund Berechnung'!$N$941,$K595/($D595^0.450818786555515)*'Hintergrund Berechnung'!$N$942),0)</f>
        <v>#DIV/0!</v>
      </c>
      <c r="T595" s="16">
        <f>ROUND(IF(C595&lt;16,$L595*'Hintergrund Berechnung'!$O$941,$L595*'Hintergrund Berechnung'!$O$942),0)</f>
        <v>0</v>
      </c>
      <c r="U595" s="16">
        <f>ROUND(IF(C595&lt;16,IF(M595&gt;0,(25-$M595)*'Hintergrund Berechnung'!$J$941,0),IF(M595&gt;0,(25-$M595)*'Hintergrund Berechnung'!$J$942,0)),0)</f>
        <v>0</v>
      </c>
      <c r="V595" s="18" t="e">
        <f t="shared" si="29"/>
        <v>#DIV/0!</v>
      </c>
    </row>
    <row r="596" spans="15:22" x14ac:dyDescent="0.5">
      <c r="O596" s="16">
        <f t="shared" si="27"/>
        <v>0</v>
      </c>
      <c r="P596" s="16" t="e">
        <f>IF($C596&lt;16,MAX($E596:$G596)/($D596^0.70558407859294)*'Hintergrund Berechnung'!$I$941,MAX($E596:$G596)/($D596^0.70558407859294)*'Hintergrund Berechnung'!$I$942)</f>
        <v>#DIV/0!</v>
      </c>
      <c r="Q596" s="16" t="e">
        <f>IF($C596&lt;16,MAX($H596:$J596)/($D596^0.70558407859294)*'Hintergrund Berechnung'!$I$941,MAX($H596:$J596)/($D596^0.70558407859294)*'Hintergrund Berechnung'!$I$942)</f>
        <v>#DIV/0!</v>
      </c>
      <c r="R596" s="16" t="e">
        <f t="shared" si="28"/>
        <v>#DIV/0!</v>
      </c>
      <c r="S596" s="16" t="e">
        <f>ROUND(IF(C596&lt;16,$K596/($D596^0.450818786555515)*'Hintergrund Berechnung'!$N$941,$K596/($D596^0.450818786555515)*'Hintergrund Berechnung'!$N$942),0)</f>
        <v>#DIV/0!</v>
      </c>
      <c r="T596" s="16">
        <f>ROUND(IF(C596&lt;16,$L596*'Hintergrund Berechnung'!$O$941,$L596*'Hintergrund Berechnung'!$O$942),0)</f>
        <v>0</v>
      </c>
      <c r="U596" s="16">
        <f>ROUND(IF(C596&lt;16,IF(M596&gt;0,(25-$M596)*'Hintergrund Berechnung'!$J$941,0),IF(M596&gt;0,(25-$M596)*'Hintergrund Berechnung'!$J$942,0)),0)</f>
        <v>0</v>
      </c>
      <c r="V596" s="18" t="e">
        <f t="shared" si="29"/>
        <v>#DIV/0!</v>
      </c>
    </row>
    <row r="597" spans="15:22" x14ac:dyDescent="0.5">
      <c r="O597" s="16">
        <f t="shared" si="27"/>
        <v>0</v>
      </c>
      <c r="P597" s="16" t="e">
        <f>IF($C597&lt;16,MAX($E597:$G597)/($D597^0.70558407859294)*'Hintergrund Berechnung'!$I$941,MAX($E597:$G597)/($D597^0.70558407859294)*'Hintergrund Berechnung'!$I$942)</f>
        <v>#DIV/0!</v>
      </c>
      <c r="Q597" s="16" t="e">
        <f>IF($C597&lt;16,MAX($H597:$J597)/($D597^0.70558407859294)*'Hintergrund Berechnung'!$I$941,MAX($H597:$J597)/($D597^0.70558407859294)*'Hintergrund Berechnung'!$I$942)</f>
        <v>#DIV/0!</v>
      </c>
      <c r="R597" s="16" t="e">
        <f t="shared" si="28"/>
        <v>#DIV/0!</v>
      </c>
      <c r="S597" s="16" t="e">
        <f>ROUND(IF(C597&lt;16,$K597/($D597^0.450818786555515)*'Hintergrund Berechnung'!$N$941,$K597/($D597^0.450818786555515)*'Hintergrund Berechnung'!$N$942),0)</f>
        <v>#DIV/0!</v>
      </c>
      <c r="T597" s="16">
        <f>ROUND(IF(C597&lt;16,$L597*'Hintergrund Berechnung'!$O$941,$L597*'Hintergrund Berechnung'!$O$942),0)</f>
        <v>0</v>
      </c>
      <c r="U597" s="16">
        <f>ROUND(IF(C597&lt;16,IF(M597&gt;0,(25-$M597)*'Hintergrund Berechnung'!$J$941,0),IF(M597&gt;0,(25-$M597)*'Hintergrund Berechnung'!$J$942,0)),0)</f>
        <v>0</v>
      </c>
      <c r="V597" s="18" t="e">
        <f t="shared" si="29"/>
        <v>#DIV/0!</v>
      </c>
    </row>
    <row r="598" spans="15:22" x14ac:dyDescent="0.5">
      <c r="O598" s="16">
        <f t="shared" si="27"/>
        <v>0</v>
      </c>
      <c r="P598" s="16" t="e">
        <f>IF($C598&lt;16,MAX($E598:$G598)/($D598^0.70558407859294)*'Hintergrund Berechnung'!$I$941,MAX($E598:$G598)/($D598^0.70558407859294)*'Hintergrund Berechnung'!$I$942)</f>
        <v>#DIV/0!</v>
      </c>
      <c r="Q598" s="16" t="e">
        <f>IF($C598&lt;16,MAX($H598:$J598)/($D598^0.70558407859294)*'Hintergrund Berechnung'!$I$941,MAX($H598:$J598)/($D598^0.70558407859294)*'Hintergrund Berechnung'!$I$942)</f>
        <v>#DIV/0!</v>
      </c>
      <c r="R598" s="16" t="e">
        <f t="shared" si="28"/>
        <v>#DIV/0!</v>
      </c>
      <c r="S598" s="16" t="e">
        <f>ROUND(IF(C598&lt;16,$K598/($D598^0.450818786555515)*'Hintergrund Berechnung'!$N$941,$K598/($D598^0.450818786555515)*'Hintergrund Berechnung'!$N$942),0)</f>
        <v>#DIV/0!</v>
      </c>
      <c r="T598" s="16">
        <f>ROUND(IF(C598&lt;16,$L598*'Hintergrund Berechnung'!$O$941,$L598*'Hintergrund Berechnung'!$O$942),0)</f>
        <v>0</v>
      </c>
      <c r="U598" s="16">
        <f>ROUND(IF(C598&lt;16,IF(M598&gt;0,(25-$M598)*'Hintergrund Berechnung'!$J$941,0),IF(M598&gt;0,(25-$M598)*'Hintergrund Berechnung'!$J$942,0)),0)</f>
        <v>0</v>
      </c>
      <c r="V598" s="18" t="e">
        <f t="shared" si="29"/>
        <v>#DIV/0!</v>
      </c>
    </row>
    <row r="599" spans="15:22" x14ac:dyDescent="0.5">
      <c r="O599" s="16">
        <f t="shared" si="27"/>
        <v>0</v>
      </c>
      <c r="P599" s="16" t="e">
        <f>IF($C599&lt;16,MAX($E599:$G599)/($D599^0.70558407859294)*'Hintergrund Berechnung'!$I$941,MAX($E599:$G599)/($D599^0.70558407859294)*'Hintergrund Berechnung'!$I$942)</f>
        <v>#DIV/0!</v>
      </c>
      <c r="Q599" s="16" t="e">
        <f>IF($C599&lt;16,MAX($H599:$J599)/($D599^0.70558407859294)*'Hintergrund Berechnung'!$I$941,MAX($H599:$J599)/($D599^0.70558407859294)*'Hintergrund Berechnung'!$I$942)</f>
        <v>#DIV/0!</v>
      </c>
      <c r="R599" s="16" t="e">
        <f t="shared" si="28"/>
        <v>#DIV/0!</v>
      </c>
      <c r="S599" s="16" t="e">
        <f>ROUND(IF(C599&lt;16,$K599/($D599^0.450818786555515)*'Hintergrund Berechnung'!$N$941,$K599/($D599^0.450818786555515)*'Hintergrund Berechnung'!$N$942),0)</f>
        <v>#DIV/0!</v>
      </c>
      <c r="T599" s="16">
        <f>ROUND(IF(C599&lt;16,$L599*'Hintergrund Berechnung'!$O$941,$L599*'Hintergrund Berechnung'!$O$942),0)</f>
        <v>0</v>
      </c>
      <c r="U599" s="16">
        <f>ROUND(IF(C599&lt;16,IF(M599&gt;0,(25-$M599)*'Hintergrund Berechnung'!$J$941,0),IF(M599&gt;0,(25-$M599)*'Hintergrund Berechnung'!$J$942,0)),0)</f>
        <v>0</v>
      </c>
      <c r="V599" s="18" t="e">
        <f t="shared" si="29"/>
        <v>#DIV/0!</v>
      </c>
    </row>
    <row r="600" spans="15:22" x14ac:dyDescent="0.5">
      <c r="O600" s="16">
        <f t="shared" si="27"/>
        <v>0</v>
      </c>
      <c r="P600" s="16" t="e">
        <f>IF($C600&lt;16,MAX($E600:$G600)/($D600^0.70558407859294)*'Hintergrund Berechnung'!$I$941,MAX($E600:$G600)/($D600^0.70558407859294)*'Hintergrund Berechnung'!$I$942)</f>
        <v>#DIV/0!</v>
      </c>
      <c r="Q600" s="16" t="e">
        <f>IF($C600&lt;16,MAX($H600:$J600)/($D600^0.70558407859294)*'Hintergrund Berechnung'!$I$941,MAX($H600:$J600)/($D600^0.70558407859294)*'Hintergrund Berechnung'!$I$942)</f>
        <v>#DIV/0!</v>
      </c>
      <c r="R600" s="16" t="e">
        <f t="shared" si="28"/>
        <v>#DIV/0!</v>
      </c>
      <c r="S600" s="16" t="e">
        <f>ROUND(IF(C600&lt;16,$K600/($D600^0.450818786555515)*'Hintergrund Berechnung'!$N$941,$K600/($D600^0.450818786555515)*'Hintergrund Berechnung'!$N$942),0)</f>
        <v>#DIV/0!</v>
      </c>
      <c r="T600" s="16">
        <f>ROUND(IF(C600&lt;16,$L600*'Hintergrund Berechnung'!$O$941,$L600*'Hintergrund Berechnung'!$O$942),0)</f>
        <v>0</v>
      </c>
      <c r="U600" s="16">
        <f>ROUND(IF(C600&lt;16,IF(M600&gt;0,(25-$M600)*'Hintergrund Berechnung'!$J$941,0),IF(M600&gt;0,(25-$M600)*'Hintergrund Berechnung'!$J$942,0)),0)</f>
        <v>0</v>
      </c>
      <c r="V600" s="18" t="e">
        <f t="shared" si="29"/>
        <v>#DIV/0!</v>
      </c>
    </row>
    <row r="601" spans="15:22" x14ac:dyDescent="0.5">
      <c r="O601" s="16">
        <f t="shared" si="27"/>
        <v>0</v>
      </c>
      <c r="P601" s="16" t="e">
        <f>IF($C601&lt;16,MAX($E601:$G601)/($D601^0.70558407859294)*'Hintergrund Berechnung'!$I$941,MAX($E601:$G601)/($D601^0.70558407859294)*'Hintergrund Berechnung'!$I$942)</f>
        <v>#DIV/0!</v>
      </c>
      <c r="Q601" s="16" t="e">
        <f>IF($C601&lt;16,MAX($H601:$J601)/($D601^0.70558407859294)*'Hintergrund Berechnung'!$I$941,MAX($H601:$J601)/($D601^0.70558407859294)*'Hintergrund Berechnung'!$I$942)</f>
        <v>#DIV/0!</v>
      </c>
      <c r="R601" s="16" t="e">
        <f t="shared" si="28"/>
        <v>#DIV/0!</v>
      </c>
      <c r="S601" s="16" t="e">
        <f>ROUND(IF(C601&lt;16,$K601/($D601^0.450818786555515)*'Hintergrund Berechnung'!$N$941,$K601/($D601^0.450818786555515)*'Hintergrund Berechnung'!$N$942),0)</f>
        <v>#DIV/0!</v>
      </c>
      <c r="T601" s="16">
        <f>ROUND(IF(C601&lt;16,$L601*'Hintergrund Berechnung'!$O$941,$L601*'Hintergrund Berechnung'!$O$942),0)</f>
        <v>0</v>
      </c>
      <c r="U601" s="16">
        <f>ROUND(IF(C601&lt;16,IF(M601&gt;0,(25-$M601)*'Hintergrund Berechnung'!$J$941,0),IF(M601&gt;0,(25-$M601)*'Hintergrund Berechnung'!$J$942,0)),0)</f>
        <v>0</v>
      </c>
      <c r="V601" s="18" t="e">
        <f t="shared" si="29"/>
        <v>#DIV/0!</v>
      </c>
    </row>
    <row r="602" spans="15:22" x14ac:dyDescent="0.5">
      <c r="O602" s="16">
        <f t="shared" si="27"/>
        <v>0</v>
      </c>
      <c r="P602" s="16" t="e">
        <f>IF($C602&lt;16,MAX($E602:$G602)/($D602^0.70558407859294)*'Hintergrund Berechnung'!$I$941,MAX($E602:$G602)/($D602^0.70558407859294)*'Hintergrund Berechnung'!$I$942)</f>
        <v>#DIV/0!</v>
      </c>
      <c r="Q602" s="16" t="e">
        <f>IF($C602&lt;16,MAX($H602:$J602)/($D602^0.70558407859294)*'Hintergrund Berechnung'!$I$941,MAX($H602:$J602)/($D602^0.70558407859294)*'Hintergrund Berechnung'!$I$942)</f>
        <v>#DIV/0!</v>
      </c>
      <c r="R602" s="16" t="e">
        <f t="shared" si="28"/>
        <v>#DIV/0!</v>
      </c>
      <c r="S602" s="16" t="e">
        <f>ROUND(IF(C602&lt;16,$K602/($D602^0.450818786555515)*'Hintergrund Berechnung'!$N$941,$K602/($D602^0.450818786555515)*'Hintergrund Berechnung'!$N$942),0)</f>
        <v>#DIV/0!</v>
      </c>
      <c r="T602" s="16">
        <f>ROUND(IF(C602&lt;16,$L602*'Hintergrund Berechnung'!$O$941,$L602*'Hintergrund Berechnung'!$O$942),0)</f>
        <v>0</v>
      </c>
      <c r="U602" s="16">
        <f>ROUND(IF(C602&lt;16,IF(M602&gt;0,(25-$M602)*'Hintergrund Berechnung'!$J$941,0),IF(M602&gt;0,(25-$M602)*'Hintergrund Berechnung'!$J$942,0)),0)</f>
        <v>0</v>
      </c>
      <c r="V602" s="18" t="e">
        <f t="shared" si="29"/>
        <v>#DIV/0!</v>
      </c>
    </row>
    <row r="603" spans="15:22" x14ac:dyDescent="0.5">
      <c r="O603" s="16">
        <f t="shared" si="27"/>
        <v>0</v>
      </c>
      <c r="P603" s="16" t="e">
        <f>IF($C603&lt;16,MAX($E603:$G603)/($D603^0.70558407859294)*'Hintergrund Berechnung'!$I$941,MAX($E603:$G603)/($D603^0.70558407859294)*'Hintergrund Berechnung'!$I$942)</f>
        <v>#DIV/0!</v>
      </c>
      <c r="Q603" s="16" t="e">
        <f>IF($C603&lt;16,MAX($H603:$J603)/($D603^0.70558407859294)*'Hintergrund Berechnung'!$I$941,MAX($H603:$J603)/($D603^0.70558407859294)*'Hintergrund Berechnung'!$I$942)</f>
        <v>#DIV/0!</v>
      </c>
      <c r="R603" s="16" t="e">
        <f t="shared" si="28"/>
        <v>#DIV/0!</v>
      </c>
      <c r="S603" s="16" t="e">
        <f>ROUND(IF(C603&lt;16,$K603/($D603^0.450818786555515)*'Hintergrund Berechnung'!$N$941,$K603/($D603^0.450818786555515)*'Hintergrund Berechnung'!$N$942),0)</f>
        <v>#DIV/0!</v>
      </c>
      <c r="T603" s="16">
        <f>ROUND(IF(C603&lt;16,$L603*'Hintergrund Berechnung'!$O$941,$L603*'Hintergrund Berechnung'!$O$942),0)</f>
        <v>0</v>
      </c>
      <c r="U603" s="16">
        <f>ROUND(IF(C603&lt;16,IF(M603&gt;0,(25-$M603)*'Hintergrund Berechnung'!$J$941,0),IF(M603&gt;0,(25-$M603)*'Hintergrund Berechnung'!$J$942,0)),0)</f>
        <v>0</v>
      </c>
      <c r="V603" s="18" t="e">
        <f t="shared" si="29"/>
        <v>#DIV/0!</v>
      </c>
    </row>
    <row r="604" spans="15:22" x14ac:dyDescent="0.5">
      <c r="O604" s="16">
        <f t="shared" si="27"/>
        <v>0</v>
      </c>
      <c r="P604" s="16" t="e">
        <f>IF($C604&lt;16,MAX($E604:$G604)/($D604^0.70558407859294)*'Hintergrund Berechnung'!$I$941,MAX($E604:$G604)/($D604^0.70558407859294)*'Hintergrund Berechnung'!$I$942)</f>
        <v>#DIV/0!</v>
      </c>
      <c r="Q604" s="16" t="e">
        <f>IF($C604&lt;16,MAX($H604:$J604)/($D604^0.70558407859294)*'Hintergrund Berechnung'!$I$941,MAX($H604:$J604)/($D604^0.70558407859294)*'Hintergrund Berechnung'!$I$942)</f>
        <v>#DIV/0!</v>
      </c>
      <c r="R604" s="16" t="e">
        <f t="shared" si="28"/>
        <v>#DIV/0!</v>
      </c>
      <c r="S604" s="16" t="e">
        <f>ROUND(IF(C604&lt;16,$K604/($D604^0.450818786555515)*'Hintergrund Berechnung'!$N$941,$K604/($D604^0.450818786555515)*'Hintergrund Berechnung'!$N$942),0)</f>
        <v>#DIV/0!</v>
      </c>
      <c r="T604" s="16">
        <f>ROUND(IF(C604&lt;16,$L604*'Hintergrund Berechnung'!$O$941,$L604*'Hintergrund Berechnung'!$O$942),0)</f>
        <v>0</v>
      </c>
      <c r="U604" s="16">
        <f>ROUND(IF(C604&lt;16,IF(M604&gt;0,(25-$M604)*'Hintergrund Berechnung'!$J$941,0),IF(M604&gt;0,(25-$M604)*'Hintergrund Berechnung'!$J$942,0)),0)</f>
        <v>0</v>
      </c>
      <c r="V604" s="18" t="e">
        <f t="shared" si="29"/>
        <v>#DIV/0!</v>
      </c>
    </row>
    <row r="605" spans="15:22" x14ac:dyDescent="0.5">
      <c r="O605" s="16">
        <f t="shared" si="27"/>
        <v>0</v>
      </c>
      <c r="P605" s="16" t="e">
        <f>IF($C605&lt;16,MAX($E605:$G605)/($D605^0.70558407859294)*'Hintergrund Berechnung'!$I$941,MAX($E605:$G605)/($D605^0.70558407859294)*'Hintergrund Berechnung'!$I$942)</f>
        <v>#DIV/0!</v>
      </c>
      <c r="Q605" s="16" t="e">
        <f>IF($C605&lt;16,MAX($H605:$J605)/($D605^0.70558407859294)*'Hintergrund Berechnung'!$I$941,MAX($H605:$J605)/($D605^0.70558407859294)*'Hintergrund Berechnung'!$I$942)</f>
        <v>#DIV/0!</v>
      </c>
      <c r="R605" s="16" t="e">
        <f t="shared" si="28"/>
        <v>#DIV/0!</v>
      </c>
      <c r="S605" s="16" t="e">
        <f>ROUND(IF(C605&lt;16,$K605/($D605^0.450818786555515)*'Hintergrund Berechnung'!$N$941,$K605/($D605^0.450818786555515)*'Hintergrund Berechnung'!$N$942),0)</f>
        <v>#DIV/0!</v>
      </c>
      <c r="T605" s="16">
        <f>ROUND(IF(C605&lt;16,$L605*'Hintergrund Berechnung'!$O$941,$L605*'Hintergrund Berechnung'!$O$942),0)</f>
        <v>0</v>
      </c>
      <c r="U605" s="16">
        <f>ROUND(IF(C605&lt;16,IF(M605&gt;0,(25-$M605)*'Hintergrund Berechnung'!$J$941,0),IF(M605&gt;0,(25-$M605)*'Hintergrund Berechnung'!$J$942,0)),0)</f>
        <v>0</v>
      </c>
      <c r="V605" s="18" t="e">
        <f t="shared" si="29"/>
        <v>#DIV/0!</v>
      </c>
    </row>
    <row r="606" spans="15:22" x14ac:dyDescent="0.5">
      <c r="O606" s="16">
        <f t="shared" si="27"/>
        <v>0</v>
      </c>
      <c r="P606" s="16" t="e">
        <f>IF($C606&lt;16,MAX($E606:$G606)/($D606^0.70558407859294)*'Hintergrund Berechnung'!$I$941,MAX($E606:$G606)/($D606^0.70558407859294)*'Hintergrund Berechnung'!$I$942)</f>
        <v>#DIV/0!</v>
      </c>
      <c r="Q606" s="16" t="e">
        <f>IF($C606&lt;16,MAX($H606:$J606)/($D606^0.70558407859294)*'Hintergrund Berechnung'!$I$941,MAX($H606:$J606)/($D606^0.70558407859294)*'Hintergrund Berechnung'!$I$942)</f>
        <v>#DIV/0!</v>
      </c>
      <c r="R606" s="16" t="e">
        <f t="shared" si="28"/>
        <v>#DIV/0!</v>
      </c>
      <c r="S606" s="16" t="e">
        <f>ROUND(IF(C606&lt;16,$K606/($D606^0.450818786555515)*'Hintergrund Berechnung'!$N$941,$K606/($D606^0.450818786555515)*'Hintergrund Berechnung'!$N$942),0)</f>
        <v>#DIV/0!</v>
      </c>
      <c r="T606" s="16">
        <f>ROUND(IF(C606&lt;16,$L606*'Hintergrund Berechnung'!$O$941,$L606*'Hintergrund Berechnung'!$O$942),0)</f>
        <v>0</v>
      </c>
      <c r="U606" s="16">
        <f>ROUND(IF(C606&lt;16,IF(M606&gt;0,(25-$M606)*'Hintergrund Berechnung'!$J$941,0),IF(M606&gt;0,(25-$M606)*'Hintergrund Berechnung'!$J$942,0)),0)</f>
        <v>0</v>
      </c>
      <c r="V606" s="18" t="e">
        <f t="shared" si="29"/>
        <v>#DIV/0!</v>
      </c>
    </row>
    <row r="607" spans="15:22" x14ac:dyDescent="0.5">
      <c r="O607" s="16">
        <f t="shared" si="27"/>
        <v>0</v>
      </c>
      <c r="P607" s="16" t="e">
        <f>IF($C607&lt;16,MAX($E607:$G607)/($D607^0.70558407859294)*'Hintergrund Berechnung'!$I$941,MAX($E607:$G607)/($D607^0.70558407859294)*'Hintergrund Berechnung'!$I$942)</f>
        <v>#DIV/0!</v>
      </c>
      <c r="Q607" s="16" t="e">
        <f>IF($C607&lt;16,MAX($H607:$J607)/($D607^0.70558407859294)*'Hintergrund Berechnung'!$I$941,MAX($H607:$J607)/($D607^0.70558407859294)*'Hintergrund Berechnung'!$I$942)</f>
        <v>#DIV/0!</v>
      </c>
      <c r="R607" s="16" t="e">
        <f t="shared" si="28"/>
        <v>#DIV/0!</v>
      </c>
      <c r="S607" s="16" t="e">
        <f>ROUND(IF(C607&lt;16,$K607/($D607^0.450818786555515)*'Hintergrund Berechnung'!$N$941,$K607/($D607^0.450818786555515)*'Hintergrund Berechnung'!$N$942),0)</f>
        <v>#DIV/0!</v>
      </c>
      <c r="T607" s="16">
        <f>ROUND(IF(C607&lt;16,$L607*'Hintergrund Berechnung'!$O$941,$L607*'Hintergrund Berechnung'!$O$942),0)</f>
        <v>0</v>
      </c>
      <c r="U607" s="16">
        <f>ROUND(IF(C607&lt;16,IF(M607&gt;0,(25-$M607)*'Hintergrund Berechnung'!$J$941,0),IF(M607&gt;0,(25-$M607)*'Hintergrund Berechnung'!$J$942,0)),0)</f>
        <v>0</v>
      </c>
      <c r="V607" s="18" t="e">
        <f t="shared" si="29"/>
        <v>#DIV/0!</v>
      </c>
    </row>
    <row r="608" spans="15:22" x14ac:dyDescent="0.5">
      <c r="O608" s="16">
        <f t="shared" si="27"/>
        <v>0</v>
      </c>
      <c r="P608" s="16" t="e">
        <f>IF($C608&lt;16,MAX($E608:$G608)/($D608^0.70558407859294)*'Hintergrund Berechnung'!$I$941,MAX($E608:$G608)/($D608^0.70558407859294)*'Hintergrund Berechnung'!$I$942)</f>
        <v>#DIV/0!</v>
      </c>
      <c r="Q608" s="16" t="e">
        <f>IF($C608&lt;16,MAX($H608:$J608)/($D608^0.70558407859294)*'Hintergrund Berechnung'!$I$941,MAX($H608:$J608)/($D608^0.70558407859294)*'Hintergrund Berechnung'!$I$942)</f>
        <v>#DIV/0!</v>
      </c>
      <c r="R608" s="16" t="e">
        <f t="shared" si="28"/>
        <v>#DIV/0!</v>
      </c>
      <c r="S608" s="16" t="e">
        <f>ROUND(IF(C608&lt;16,$K608/($D608^0.450818786555515)*'Hintergrund Berechnung'!$N$941,$K608/($D608^0.450818786555515)*'Hintergrund Berechnung'!$N$942),0)</f>
        <v>#DIV/0!</v>
      </c>
      <c r="T608" s="16">
        <f>ROUND(IF(C608&lt;16,$L608*'Hintergrund Berechnung'!$O$941,$L608*'Hintergrund Berechnung'!$O$942),0)</f>
        <v>0</v>
      </c>
      <c r="U608" s="16">
        <f>ROUND(IF(C608&lt;16,IF(M608&gt;0,(25-$M608)*'Hintergrund Berechnung'!$J$941,0),IF(M608&gt;0,(25-$M608)*'Hintergrund Berechnung'!$J$942,0)),0)</f>
        <v>0</v>
      </c>
      <c r="V608" s="18" t="e">
        <f t="shared" si="29"/>
        <v>#DIV/0!</v>
      </c>
    </row>
    <row r="609" spans="15:22" x14ac:dyDescent="0.5">
      <c r="O609" s="16">
        <f t="shared" si="27"/>
        <v>0</v>
      </c>
      <c r="P609" s="16" t="e">
        <f>IF($C609&lt;16,MAX($E609:$G609)/($D609^0.70558407859294)*'Hintergrund Berechnung'!$I$941,MAX($E609:$G609)/($D609^0.70558407859294)*'Hintergrund Berechnung'!$I$942)</f>
        <v>#DIV/0!</v>
      </c>
      <c r="Q609" s="16" t="e">
        <f>IF($C609&lt;16,MAX($H609:$J609)/($D609^0.70558407859294)*'Hintergrund Berechnung'!$I$941,MAX($H609:$J609)/($D609^0.70558407859294)*'Hintergrund Berechnung'!$I$942)</f>
        <v>#DIV/0!</v>
      </c>
      <c r="R609" s="16" t="e">
        <f t="shared" si="28"/>
        <v>#DIV/0!</v>
      </c>
      <c r="S609" s="16" t="e">
        <f>ROUND(IF(C609&lt;16,$K609/($D609^0.450818786555515)*'Hintergrund Berechnung'!$N$941,$K609/($D609^0.450818786555515)*'Hintergrund Berechnung'!$N$942),0)</f>
        <v>#DIV/0!</v>
      </c>
      <c r="T609" s="16">
        <f>ROUND(IF(C609&lt;16,$L609*'Hintergrund Berechnung'!$O$941,$L609*'Hintergrund Berechnung'!$O$942),0)</f>
        <v>0</v>
      </c>
      <c r="U609" s="16">
        <f>ROUND(IF(C609&lt;16,IF(M609&gt;0,(25-$M609)*'Hintergrund Berechnung'!$J$941,0),IF(M609&gt;0,(25-$M609)*'Hintergrund Berechnung'!$J$942,0)),0)</f>
        <v>0</v>
      </c>
      <c r="V609" s="18" t="e">
        <f t="shared" si="29"/>
        <v>#DIV/0!</v>
      </c>
    </row>
    <row r="610" spans="15:22" x14ac:dyDescent="0.5">
      <c r="O610" s="16">
        <f t="shared" si="27"/>
        <v>0</v>
      </c>
      <c r="P610" s="16" t="e">
        <f>IF($C610&lt;16,MAX($E610:$G610)/($D610^0.70558407859294)*'Hintergrund Berechnung'!$I$941,MAX($E610:$G610)/($D610^0.70558407859294)*'Hintergrund Berechnung'!$I$942)</f>
        <v>#DIV/0!</v>
      </c>
      <c r="Q610" s="16" t="e">
        <f>IF($C610&lt;16,MAX($H610:$J610)/($D610^0.70558407859294)*'Hintergrund Berechnung'!$I$941,MAX($H610:$J610)/($D610^0.70558407859294)*'Hintergrund Berechnung'!$I$942)</f>
        <v>#DIV/0!</v>
      </c>
      <c r="R610" s="16" t="e">
        <f t="shared" si="28"/>
        <v>#DIV/0!</v>
      </c>
      <c r="S610" s="16" t="e">
        <f>ROUND(IF(C610&lt;16,$K610/($D610^0.450818786555515)*'Hintergrund Berechnung'!$N$941,$K610/($D610^0.450818786555515)*'Hintergrund Berechnung'!$N$942),0)</f>
        <v>#DIV/0!</v>
      </c>
      <c r="T610" s="16">
        <f>ROUND(IF(C610&lt;16,$L610*'Hintergrund Berechnung'!$O$941,$L610*'Hintergrund Berechnung'!$O$942),0)</f>
        <v>0</v>
      </c>
      <c r="U610" s="16">
        <f>ROUND(IF(C610&lt;16,IF(M610&gt;0,(25-$M610)*'Hintergrund Berechnung'!$J$941,0),IF(M610&gt;0,(25-$M610)*'Hintergrund Berechnung'!$J$942,0)),0)</f>
        <v>0</v>
      </c>
      <c r="V610" s="18" t="e">
        <f t="shared" si="29"/>
        <v>#DIV/0!</v>
      </c>
    </row>
    <row r="611" spans="15:22" x14ac:dyDescent="0.5">
      <c r="O611" s="16">
        <f t="shared" si="27"/>
        <v>0</v>
      </c>
      <c r="P611" s="16" t="e">
        <f>IF($C611&lt;16,MAX($E611:$G611)/($D611^0.70558407859294)*'Hintergrund Berechnung'!$I$941,MAX($E611:$G611)/($D611^0.70558407859294)*'Hintergrund Berechnung'!$I$942)</f>
        <v>#DIV/0!</v>
      </c>
      <c r="Q611" s="16" t="e">
        <f>IF($C611&lt;16,MAX($H611:$J611)/($D611^0.70558407859294)*'Hintergrund Berechnung'!$I$941,MAX($H611:$J611)/($D611^0.70558407859294)*'Hintergrund Berechnung'!$I$942)</f>
        <v>#DIV/0!</v>
      </c>
      <c r="R611" s="16" t="e">
        <f t="shared" si="28"/>
        <v>#DIV/0!</v>
      </c>
      <c r="S611" s="16" t="e">
        <f>ROUND(IF(C611&lt;16,$K611/($D611^0.450818786555515)*'Hintergrund Berechnung'!$N$941,$K611/($D611^0.450818786555515)*'Hintergrund Berechnung'!$N$942),0)</f>
        <v>#DIV/0!</v>
      </c>
      <c r="T611" s="16">
        <f>ROUND(IF(C611&lt;16,$L611*'Hintergrund Berechnung'!$O$941,$L611*'Hintergrund Berechnung'!$O$942),0)</f>
        <v>0</v>
      </c>
      <c r="U611" s="16">
        <f>ROUND(IF(C611&lt;16,IF(M611&gt;0,(25-$M611)*'Hintergrund Berechnung'!$J$941,0),IF(M611&gt;0,(25-$M611)*'Hintergrund Berechnung'!$J$942,0)),0)</f>
        <v>0</v>
      </c>
      <c r="V611" s="18" t="e">
        <f t="shared" si="29"/>
        <v>#DIV/0!</v>
      </c>
    </row>
    <row r="612" spans="15:22" x14ac:dyDescent="0.5">
      <c r="O612" s="16">
        <f t="shared" si="27"/>
        <v>0</v>
      </c>
      <c r="P612" s="16" t="e">
        <f>IF($C612&lt;16,MAX($E612:$G612)/($D612^0.70558407859294)*'Hintergrund Berechnung'!$I$941,MAX($E612:$G612)/($D612^0.70558407859294)*'Hintergrund Berechnung'!$I$942)</f>
        <v>#DIV/0!</v>
      </c>
      <c r="Q612" s="16" t="e">
        <f>IF($C612&lt;16,MAX($H612:$J612)/($D612^0.70558407859294)*'Hintergrund Berechnung'!$I$941,MAX($H612:$J612)/($D612^0.70558407859294)*'Hintergrund Berechnung'!$I$942)</f>
        <v>#DIV/0!</v>
      </c>
      <c r="R612" s="16" t="e">
        <f t="shared" si="28"/>
        <v>#DIV/0!</v>
      </c>
      <c r="S612" s="16" t="e">
        <f>ROUND(IF(C612&lt;16,$K612/($D612^0.450818786555515)*'Hintergrund Berechnung'!$N$941,$K612/($D612^0.450818786555515)*'Hintergrund Berechnung'!$N$942),0)</f>
        <v>#DIV/0!</v>
      </c>
      <c r="T612" s="16">
        <f>ROUND(IF(C612&lt;16,$L612*'Hintergrund Berechnung'!$O$941,$L612*'Hintergrund Berechnung'!$O$942),0)</f>
        <v>0</v>
      </c>
      <c r="U612" s="16">
        <f>ROUND(IF(C612&lt;16,IF(M612&gt;0,(25-$M612)*'Hintergrund Berechnung'!$J$941,0),IF(M612&gt;0,(25-$M612)*'Hintergrund Berechnung'!$J$942,0)),0)</f>
        <v>0</v>
      </c>
      <c r="V612" s="18" t="e">
        <f t="shared" si="29"/>
        <v>#DIV/0!</v>
      </c>
    </row>
    <row r="613" spans="15:22" x14ac:dyDescent="0.5">
      <c r="O613" s="16">
        <f t="shared" si="27"/>
        <v>0</v>
      </c>
      <c r="P613" s="16" t="e">
        <f>IF($C613&lt;16,MAX($E613:$G613)/($D613^0.70558407859294)*'Hintergrund Berechnung'!$I$941,MAX($E613:$G613)/($D613^0.70558407859294)*'Hintergrund Berechnung'!$I$942)</f>
        <v>#DIV/0!</v>
      </c>
      <c r="Q613" s="16" t="e">
        <f>IF($C613&lt;16,MAX($H613:$J613)/($D613^0.70558407859294)*'Hintergrund Berechnung'!$I$941,MAX($H613:$J613)/($D613^0.70558407859294)*'Hintergrund Berechnung'!$I$942)</f>
        <v>#DIV/0!</v>
      </c>
      <c r="R613" s="16" t="e">
        <f t="shared" si="28"/>
        <v>#DIV/0!</v>
      </c>
      <c r="S613" s="16" t="e">
        <f>ROUND(IF(C613&lt;16,$K613/($D613^0.450818786555515)*'Hintergrund Berechnung'!$N$941,$K613/($D613^0.450818786555515)*'Hintergrund Berechnung'!$N$942),0)</f>
        <v>#DIV/0!</v>
      </c>
      <c r="T613" s="16">
        <f>ROUND(IF(C613&lt;16,$L613*'Hintergrund Berechnung'!$O$941,$L613*'Hintergrund Berechnung'!$O$942),0)</f>
        <v>0</v>
      </c>
      <c r="U613" s="16">
        <f>ROUND(IF(C613&lt;16,IF(M613&gt;0,(25-$M613)*'Hintergrund Berechnung'!$J$941,0),IF(M613&gt;0,(25-$M613)*'Hintergrund Berechnung'!$J$942,0)),0)</f>
        <v>0</v>
      </c>
      <c r="V613" s="18" t="e">
        <f t="shared" si="29"/>
        <v>#DIV/0!</v>
      </c>
    </row>
    <row r="614" spans="15:22" x14ac:dyDescent="0.5">
      <c r="O614" s="16">
        <f t="shared" si="27"/>
        <v>0</v>
      </c>
      <c r="P614" s="16" t="e">
        <f>IF($C614&lt;16,MAX($E614:$G614)/($D614^0.70558407859294)*'Hintergrund Berechnung'!$I$941,MAX($E614:$G614)/($D614^0.70558407859294)*'Hintergrund Berechnung'!$I$942)</f>
        <v>#DIV/0!</v>
      </c>
      <c r="Q614" s="16" t="e">
        <f>IF($C614&lt;16,MAX($H614:$J614)/($D614^0.70558407859294)*'Hintergrund Berechnung'!$I$941,MAX($H614:$J614)/($D614^0.70558407859294)*'Hintergrund Berechnung'!$I$942)</f>
        <v>#DIV/0!</v>
      </c>
      <c r="R614" s="16" t="e">
        <f t="shared" si="28"/>
        <v>#DIV/0!</v>
      </c>
      <c r="S614" s="16" t="e">
        <f>ROUND(IF(C614&lt;16,$K614/($D614^0.450818786555515)*'Hintergrund Berechnung'!$N$941,$K614/($D614^0.450818786555515)*'Hintergrund Berechnung'!$N$942),0)</f>
        <v>#DIV/0!</v>
      </c>
      <c r="T614" s="16">
        <f>ROUND(IF(C614&lt;16,$L614*'Hintergrund Berechnung'!$O$941,$L614*'Hintergrund Berechnung'!$O$942),0)</f>
        <v>0</v>
      </c>
      <c r="U614" s="16">
        <f>ROUND(IF(C614&lt;16,IF(M614&gt;0,(25-$M614)*'Hintergrund Berechnung'!$J$941,0),IF(M614&gt;0,(25-$M614)*'Hintergrund Berechnung'!$J$942,0)),0)</f>
        <v>0</v>
      </c>
      <c r="V614" s="18" t="e">
        <f t="shared" si="29"/>
        <v>#DIV/0!</v>
      </c>
    </row>
    <row r="615" spans="15:22" x14ac:dyDescent="0.5">
      <c r="O615" s="16">
        <f t="shared" si="27"/>
        <v>0</v>
      </c>
      <c r="P615" s="16" t="e">
        <f>IF($C615&lt;16,MAX($E615:$G615)/($D615^0.70558407859294)*'Hintergrund Berechnung'!$I$941,MAX($E615:$G615)/($D615^0.70558407859294)*'Hintergrund Berechnung'!$I$942)</f>
        <v>#DIV/0!</v>
      </c>
      <c r="Q615" s="16" t="e">
        <f>IF($C615&lt;16,MAX($H615:$J615)/($D615^0.70558407859294)*'Hintergrund Berechnung'!$I$941,MAX($H615:$J615)/($D615^0.70558407859294)*'Hintergrund Berechnung'!$I$942)</f>
        <v>#DIV/0!</v>
      </c>
      <c r="R615" s="16" t="e">
        <f t="shared" si="28"/>
        <v>#DIV/0!</v>
      </c>
      <c r="S615" s="16" t="e">
        <f>ROUND(IF(C615&lt;16,$K615/($D615^0.450818786555515)*'Hintergrund Berechnung'!$N$941,$K615/($D615^0.450818786555515)*'Hintergrund Berechnung'!$N$942),0)</f>
        <v>#DIV/0!</v>
      </c>
      <c r="T615" s="16">
        <f>ROUND(IF(C615&lt;16,$L615*'Hintergrund Berechnung'!$O$941,$L615*'Hintergrund Berechnung'!$O$942),0)</f>
        <v>0</v>
      </c>
      <c r="U615" s="16">
        <f>ROUND(IF(C615&lt;16,IF(M615&gt;0,(25-$M615)*'Hintergrund Berechnung'!$J$941,0),IF(M615&gt;0,(25-$M615)*'Hintergrund Berechnung'!$J$942,0)),0)</f>
        <v>0</v>
      </c>
      <c r="V615" s="18" t="e">
        <f t="shared" si="29"/>
        <v>#DIV/0!</v>
      </c>
    </row>
    <row r="616" spans="15:22" x14ac:dyDescent="0.5">
      <c r="O616" s="16">
        <f t="shared" si="27"/>
        <v>0</v>
      </c>
      <c r="P616" s="16" t="e">
        <f>IF($C616&lt;16,MAX($E616:$G616)/($D616^0.70558407859294)*'Hintergrund Berechnung'!$I$941,MAX($E616:$G616)/($D616^0.70558407859294)*'Hintergrund Berechnung'!$I$942)</f>
        <v>#DIV/0!</v>
      </c>
      <c r="Q616" s="16" t="e">
        <f>IF($C616&lt;16,MAX($H616:$J616)/($D616^0.70558407859294)*'Hintergrund Berechnung'!$I$941,MAX($H616:$J616)/($D616^0.70558407859294)*'Hintergrund Berechnung'!$I$942)</f>
        <v>#DIV/0!</v>
      </c>
      <c r="R616" s="16" t="e">
        <f t="shared" si="28"/>
        <v>#DIV/0!</v>
      </c>
      <c r="S616" s="16" t="e">
        <f>ROUND(IF(C616&lt;16,$K616/($D616^0.450818786555515)*'Hintergrund Berechnung'!$N$941,$K616/($D616^0.450818786555515)*'Hintergrund Berechnung'!$N$942),0)</f>
        <v>#DIV/0!</v>
      </c>
      <c r="T616" s="16">
        <f>ROUND(IF(C616&lt;16,$L616*'Hintergrund Berechnung'!$O$941,$L616*'Hintergrund Berechnung'!$O$942),0)</f>
        <v>0</v>
      </c>
      <c r="U616" s="16">
        <f>ROUND(IF(C616&lt;16,IF(M616&gt;0,(25-$M616)*'Hintergrund Berechnung'!$J$941,0),IF(M616&gt;0,(25-$M616)*'Hintergrund Berechnung'!$J$942,0)),0)</f>
        <v>0</v>
      </c>
      <c r="V616" s="18" t="e">
        <f t="shared" si="29"/>
        <v>#DIV/0!</v>
      </c>
    </row>
    <row r="617" spans="15:22" x14ac:dyDescent="0.5">
      <c r="O617" s="16">
        <f t="shared" si="27"/>
        <v>0</v>
      </c>
      <c r="P617" s="16" t="e">
        <f>IF($C617&lt;16,MAX($E617:$G617)/($D617^0.70558407859294)*'Hintergrund Berechnung'!$I$941,MAX($E617:$G617)/($D617^0.70558407859294)*'Hintergrund Berechnung'!$I$942)</f>
        <v>#DIV/0!</v>
      </c>
      <c r="Q617" s="16" t="e">
        <f>IF($C617&lt;16,MAX($H617:$J617)/($D617^0.70558407859294)*'Hintergrund Berechnung'!$I$941,MAX($H617:$J617)/($D617^0.70558407859294)*'Hintergrund Berechnung'!$I$942)</f>
        <v>#DIV/0!</v>
      </c>
      <c r="R617" s="16" t="e">
        <f t="shared" si="28"/>
        <v>#DIV/0!</v>
      </c>
      <c r="S617" s="16" t="e">
        <f>ROUND(IF(C617&lt;16,$K617/($D617^0.450818786555515)*'Hintergrund Berechnung'!$N$941,$K617/($D617^0.450818786555515)*'Hintergrund Berechnung'!$N$942),0)</f>
        <v>#DIV/0!</v>
      </c>
      <c r="T617" s="16">
        <f>ROUND(IF(C617&lt;16,$L617*'Hintergrund Berechnung'!$O$941,$L617*'Hintergrund Berechnung'!$O$942),0)</f>
        <v>0</v>
      </c>
      <c r="U617" s="16">
        <f>ROUND(IF(C617&lt;16,IF(M617&gt;0,(25-$M617)*'Hintergrund Berechnung'!$J$941,0),IF(M617&gt;0,(25-$M617)*'Hintergrund Berechnung'!$J$942,0)),0)</f>
        <v>0</v>
      </c>
      <c r="V617" s="18" t="e">
        <f t="shared" si="29"/>
        <v>#DIV/0!</v>
      </c>
    </row>
    <row r="618" spans="15:22" x14ac:dyDescent="0.5">
      <c r="O618" s="16">
        <f t="shared" si="27"/>
        <v>0</v>
      </c>
      <c r="P618" s="16" t="e">
        <f>IF($C618&lt;16,MAX($E618:$G618)/($D618^0.70558407859294)*'Hintergrund Berechnung'!$I$941,MAX($E618:$G618)/($D618^0.70558407859294)*'Hintergrund Berechnung'!$I$942)</f>
        <v>#DIV/0!</v>
      </c>
      <c r="Q618" s="16" t="e">
        <f>IF($C618&lt;16,MAX($H618:$J618)/($D618^0.70558407859294)*'Hintergrund Berechnung'!$I$941,MAX($H618:$J618)/($D618^0.70558407859294)*'Hintergrund Berechnung'!$I$942)</f>
        <v>#DIV/0!</v>
      </c>
      <c r="R618" s="16" t="e">
        <f t="shared" si="28"/>
        <v>#DIV/0!</v>
      </c>
      <c r="S618" s="16" t="e">
        <f>ROUND(IF(C618&lt;16,$K618/($D618^0.450818786555515)*'Hintergrund Berechnung'!$N$941,$K618/($D618^0.450818786555515)*'Hintergrund Berechnung'!$N$942),0)</f>
        <v>#DIV/0!</v>
      </c>
      <c r="T618" s="16">
        <f>ROUND(IF(C618&lt;16,$L618*'Hintergrund Berechnung'!$O$941,$L618*'Hintergrund Berechnung'!$O$942),0)</f>
        <v>0</v>
      </c>
      <c r="U618" s="16">
        <f>ROUND(IF(C618&lt;16,IF(M618&gt;0,(25-$M618)*'Hintergrund Berechnung'!$J$941,0),IF(M618&gt;0,(25-$M618)*'Hintergrund Berechnung'!$J$942,0)),0)</f>
        <v>0</v>
      </c>
      <c r="V618" s="18" t="e">
        <f t="shared" si="29"/>
        <v>#DIV/0!</v>
      </c>
    </row>
    <row r="619" spans="15:22" x14ac:dyDescent="0.5">
      <c r="O619" s="16">
        <f t="shared" si="27"/>
        <v>0</v>
      </c>
      <c r="P619" s="16" t="e">
        <f>IF($C619&lt;16,MAX($E619:$G619)/($D619^0.70558407859294)*'Hintergrund Berechnung'!$I$941,MAX($E619:$G619)/($D619^0.70558407859294)*'Hintergrund Berechnung'!$I$942)</f>
        <v>#DIV/0!</v>
      </c>
      <c r="Q619" s="16" t="e">
        <f>IF($C619&lt;16,MAX($H619:$J619)/($D619^0.70558407859294)*'Hintergrund Berechnung'!$I$941,MAX($H619:$J619)/($D619^0.70558407859294)*'Hintergrund Berechnung'!$I$942)</f>
        <v>#DIV/0!</v>
      </c>
      <c r="R619" s="16" t="e">
        <f t="shared" si="28"/>
        <v>#DIV/0!</v>
      </c>
      <c r="S619" s="16" t="e">
        <f>ROUND(IF(C619&lt;16,$K619/($D619^0.450818786555515)*'Hintergrund Berechnung'!$N$941,$K619/($D619^0.450818786555515)*'Hintergrund Berechnung'!$N$942),0)</f>
        <v>#DIV/0!</v>
      </c>
      <c r="T619" s="16">
        <f>ROUND(IF(C619&lt;16,$L619*'Hintergrund Berechnung'!$O$941,$L619*'Hintergrund Berechnung'!$O$942),0)</f>
        <v>0</v>
      </c>
      <c r="U619" s="16">
        <f>ROUND(IF(C619&lt;16,IF(M619&gt;0,(25-$M619)*'Hintergrund Berechnung'!$J$941,0),IF(M619&gt;0,(25-$M619)*'Hintergrund Berechnung'!$J$942,0)),0)</f>
        <v>0</v>
      </c>
      <c r="V619" s="18" t="e">
        <f t="shared" si="29"/>
        <v>#DIV/0!</v>
      </c>
    </row>
    <row r="620" spans="15:22" x14ac:dyDescent="0.5">
      <c r="O620" s="16">
        <f t="shared" si="27"/>
        <v>0</v>
      </c>
      <c r="P620" s="16" t="e">
        <f>IF($C620&lt;16,MAX($E620:$G620)/($D620^0.70558407859294)*'Hintergrund Berechnung'!$I$941,MAX($E620:$G620)/($D620^0.70558407859294)*'Hintergrund Berechnung'!$I$942)</f>
        <v>#DIV/0!</v>
      </c>
      <c r="Q620" s="16" t="e">
        <f>IF($C620&lt;16,MAX($H620:$J620)/($D620^0.70558407859294)*'Hintergrund Berechnung'!$I$941,MAX($H620:$J620)/($D620^0.70558407859294)*'Hintergrund Berechnung'!$I$942)</f>
        <v>#DIV/0!</v>
      </c>
      <c r="R620" s="16" t="e">
        <f t="shared" si="28"/>
        <v>#DIV/0!</v>
      </c>
      <c r="S620" s="16" t="e">
        <f>ROUND(IF(C620&lt;16,$K620/($D620^0.450818786555515)*'Hintergrund Berechnung'!$N$941,$K620/($D620^0.450818786555515)*'Hintergrund Berechnung'!$N$942),0)</f>
        <v>#DIV/0!</v>
      </c>
      <c r="T620" s="16">
        <f>ROUND(IF(C620&lt;16,$L620*'Hintergrund Berechnung'!$O$941,$L620*'Hintergrund Berechnung'!$O$942),0)</f>
        <v>0</v>
      </c>
      <c r="U620" s="16">
        <f>ROUND(IF(C620&lt;16,IF(M620&gt;0,(25-$M620)*'Hintergrund Berechnung'!$J$941,0),IF(M620&gt;0,(25-$M620)*'Hintergrund Berechnung'!$J$942,0)),0)</f>
        <v>0</v>
      </c>
      <c r="V620" s="18" t="e">
        <f t="shared" si="29"/>
        <v>#DIV/0!</v>
      </c>
    </row>
    <row r="621" spans="15:22" x14ac:dyDescent="0.5">
      <c r="O621" s="16">
        <f t="shared" si="27"/>
        <v>0</v>
      </c>
      <c r="P621" s="16" t="e">
        <f>IF($C621&lt;16,MAX($E621:$G621)/($D621^0.70558407859294)*'Hintergrund Berechnung'!$I$941,MAX($E621:$G621)/($D621^0.70558407859294)*'Hintergrund Berechnung'!$I$942)</f>
        <v>#DIV/0!</v>
      </c>
      <c r="Q621" s="16" t="e">
        <f>IF($C621&lt;16,MAX($H621:$J621)/($D621^0.70558407859294)*'Hintergrund Berechnung'!$I$941,MAX($H621:$J621)/($D621^0.70558407859294)*'Hintergrund Berechnung'!$I$942)</f>
        <v>#DIV/0!</v>
      </c>
      <c r="R621" s="16" t="e">
        <f t="shared" si="28"/>
        <v>#DIV/0!</v>
      </c>
      <c r="S621" s="16" t="e">
        <f>ROUND(IF(C621&lt;16,$K621/($D621^0.450818786555515)*'Hintergrund Berechnung'!$N$941,$K621/($D621^0.450818786555515)*'Hintergrund Berechnung'!$N$942),0)</f>
        <v>#DIV/0!</v>
      </c>
      <c r="T621" s="16">
        <f>ROUND(IF(C621&lt;16,$L621*'Hintergrund Berechnung'!$O$941,$L621*'Hintergrund Berechnung'!$O$942),0)</f>
        <v>0</v>
      </c>
      <c r="U621" s="16">
        <f>ROUND(IF(C621&lt;16,IF(M621&gt;0,(25-$M621)*'Hintergrund Berechnung'!$J$941,0),IF(M621&gt;0,(25-$M621)*'Hintergrund Berechnung'!$J$942,0)),0)</f>
        <v>0</v>
      </c>
      <c r="V621" s="18" t="e">
        <f t="shared" si="29"/>
        <v>#DIV/0!</v>
      </c>
    </row>
    <row r="622" spans="15:22" x14ac:dyDescent="0.5">
      <c r="O622" s="16">
        <f t="shared" si="27"/>
        <v>0</v>
      </c>
      <c r="P622" s="16" t="e">
        <f>IF($C622&lt;16,MAX($E622:$G622)/($D622^0.70558407859294)*'Hintergrund Berechnung'!$I$941,MAX($E622:$G622)/($D622^0.70558407859294)*'Hintergrund Berechnung'!$I$942)</f>
        <v>#DIV/0!</v>
      </c>
      <c r="Q622" s="16" t="e">
        <f>IF($C622&lt;16,MAX($H622:$J622)/($D622^0.70558407859294)*'Hintergrund Berechnung'!$I$941,MAX($H622:$J622)/($D622^0.70558407859294)*'Hintergrund Berechnung'!$I$942)</f>
        <v>#DIV/0!</v>
      </c>
      <c r="R622" s="16" t="e">
        <f t="shared" si="28"/>
        <v>#DIV/0!</v>
      </c>
      <c r="S622" s="16" t="e">
        <f>ROUND(IF(C622&lt;16,$K622/($D622^0.450818786555515)*'Hintergrund Berechnung'!$N$941,$K622/($D622^0.450818786555515)*'Hintergrund Berechnung'!$N$942),0)</f>
        <v>#DIV/0!</v>
      </c>
      <c r="T622" s="16">
        <f>ROUND(IF(C622&lt;16,$L622*'Hintergrund Berechnung'!$O$941,$L622*'Hintergrund Berechnung'!$O$942),0)</f>
        <v>0</v>
      </c>
      <c r="U622" s="16">
        <f>ROUND(IF(C622&lt;16,IF(M622&gt;0,(25-$M622)*'Hintergrund Berechnung'!$J$941,0),IF(M622&gt;0,(25-$M622)*'Hintergrund Berechnung'!$J$942,0)),0)</f>
        <v>0</v>
      </c>
      <c r="V622" s="18" t="e">
        <f t="shared" si="29"/>
        <v>#DIV/0!</v>
      </c>
    </row>
    <row r="623" spans="15:22" x14ac:dyDescent="0.5">
      <c r="O623" s="16">
        <f t="shared" si="27"/>
        <v>0</v>
      </c>
      <c r="P623" s="16" t="e">
        <f>IF($C623&lt;16,MAX($E623:$G623)/($D623^0.70558407859294)*'Hintergrund Berechnung'!$I$941,MAX($E623:$G623)/($D623^0.70558407859294)*'Hintergrund Berechnung'!$I$942)</f>
        <v>#DIV/0!</v>
      </c>
      <c r="Q623" s="16" t="e">
        <f>IF($C623&lt;16,MAX($H623:$J623)/($D623^0.70558407859294)*'Hintergrund Berechnung'!$I$941,MAX($H623:$J623)/($D623^0.70558407859294)*'Hintergrund Berechnung'!$I$942)</f>
        <v>#DIV/0!</v>
      </c>
      <c r="R623" s="16" t="e">
        <f t="shared" si="28"/>
        <v>#DIV/0!</v>
      </c>
      <c r="S623" s="16" t="e">
        <f>ROUND(IF(C623&lt;16,$K623/($D623^0.450818786555515)*'Hintergrund Berechnung'!$N$941,$K623/($D623^0.450818786555515)*'Hintergrund Berechnung'!$N$942),0)</f>
        <v>#DIV/0!</v>
      </c>
      <c r="T623" s="16">
        <f>ROUND(IF(C623&lt;16,$L623*'Hintergrund Berechnung'!$O$941,$L623*'Hintergrund Berechnung'!$O$942),0)</f>
        <v>0</v>
      </c>
      <c r="U623" s="16">
        <f>ROUND(IF(C623&lt;16,IF(M623&gt;0,(25-$M623)*'Hintergrund Berechnung'!$J$941,0),IF(M623&gt;0,(25-$M623)*'Hintergrund Berechnung'!$J$942,0)),0)</f>
        <v>0</v>
      </c>
      <c r="V623" s="18" t="e">
        <f t="shared" si="29"/>
        <v>#DIV/0!</v>
      </c>
    </row>
    <row r="624" spans="15:22" x14ac:dyDescent="0.5">
      <c r="O624" s="16">
        <f t="shared" si="27"/>
        <v>0</v>
      </c>
      <c r="P624" s="16" t="e">
        <f>IF($C624&lt;16,MAX($E624:$G624)/($D624^0.70558407859294)*'Hintergrund Berechnung'!$I$941,MAX($E624:$G624)/($D624^0.70558407859294)*'Hintergrund Berechnung'!$I$942)</f>
        <v>#DIV/0!</v>
      </c>
      <c r="Q624" s="16" t="e">
        <f>IF($C624&lt;16,MAX($H624:$J624)/($D624^0.70558407859294)*'Hintergrund Berechnung'!$I$941,MAX($H624:$J624)/($D624^0.70558407859294)*'Hintergrund Berechnung'!$I$942)</f>
        <v>#DIV/0!</v>
      </c>
      <c r="R624" s="16" t="e">
        <f t="shared" si="28"/>
        <v>#DIV/0!</v>
      </c>
      <c r="S624" s="16" t="e">
        <f>ROUND(IF(C624&lt;16,$K624/($D624^0.450818786555515)*'Hintergrund Berechnung'!$N$941,$K624/($D624^0.450818786555515)*'Hintergrund Berechnung'!$N$942),0)</f>
        <v>#DIV/0!</v>
      </c>
      <c r="T624" s="16">
        <f>ROUND(IF(C624&lt;16,$L624*'Hintergrund Berechnung'!$O$941,$L624*'Hintergrund Berechnung'!$O$942),0)</f>
        <v>0</v>
      </c>
      <c r="U624" s="16">
        <f>ROUND(IF(C624&lt;16,IF(M624&gt;0,(25-$M624)*'Hintergrund Berechnung'!$J$941,0),IF(M624&gt;0,(25-$M624)*'Hintergrund Berechnung'!$J$942,0)),0)</f>
        <v>0</v>
      </c>
      <c r="V624" s="18" t="e">
        <f t="shared" si="29"/>
        <v>#DIV/0!</v>
      </c>
    </row>
    <row r="625" spans="15:22" x14ac:dyDescent="0.5">
      <c r="O625" s="16">
        <f t="shared" si="27"/>
        <v>0</v>
      </c>
      <c r="P625" s="16" t="e">
        <f>IF($C625&lt;16,MAX($E625:$G625)/($D625^0.70558407859294)*'Hintergrund Berechnung'!$I$941,MAX($E625:$G625)/($D625^0.70558407859294)*'Hintergrund Berechnung'!$I$942)</f>
        <v>#DIV/0!</v>
      </c>
      <c r="Q625" s="16" t="e">
        <f>IF($C625&lt;16,MAX($H625:$J625)/($D625^0.70558407859294)*'Hintergrund Berechnung'!$I$941,MAX($H625:$J625)/($D625^0.70558407859294)*'Hintergrund Berechnung'!$I$942)</f>
        <v>#DIV/0!</v>
      </c>
      <c r="R625" s="16" t="e">
        <f t="shared" si="28"/>
        <v>#DIV/0!</v>
      </c>
      <c r="S625" s="16" t="e">
        <f>ROUND(IF(C625&lt;16,$K625/($D625^0.450818786555515)*'Hintergrund Berechnung'!$N$941,$K625/($D625^0.450818786555515)*'Hintergrund Berechnung'!$N$942),0)</f>
        <v>#DIV/0!</v>
      </c>
      <c r="T625" s="16">
        <f>ROUND(IF(C625&lt;16,$L625*'Hintergrund Berechnung'!$O$941,$L625*'Hintergrund Berechnung'!$O$942),0)</f>
        <v>0</v>
      </c>
      <c r="U625" s="16">
        <f>ROUND(IF(C625&lt;16,IF(M625&gt;0,(25-$M625)*'Hintergrund Berechnung'!$J$941,0),IF(M625&gt;0,(25-$M625)*'Hintergrund Berechnung'!$J$942,0)),0)</f>
        <v>0</v>
      </c>
      <c r="V625" s="18" t="e">
        <f t="shared" si="29"/>
        <v>#DIV/0!</v>
      </c>
    </row>
    <row r="626" spans="15:22" x14ac:dyDescent="0.5">
      <c r="O626" s="16">
        <f t="shared" si="27"/>
        <v>0</v>
      </c>
      <c r="P626" s="16" t="e">
        <f>IF($C626&lt;16,MAX($E626:$G626)/($D626^0.70558407859294)*'Hintergrund Berechnung'!$I$941,MAX($E626:$G626)/($D626^0.70558407859294)*'Hintergrund Berechnung'!$I$942)</f>
        <v>#DIV/0!</v>
      </c>
      <c r="Q626" s="16" t="e">
        <f>IF($C626&lt;16,MAX($H626:$J626)/($D626^0.70558407859294)*'Hintergrund Berechnung'!$I$941,MAX($H626:$J626)/($D626^0.70558407859294)*'Hintergrund Berechnung'!$I$942)</f>
        <v>#DIV/0!</v>
      </c>
      <c r="R626" s="16" t="e">
        <f t="shared" si="28"/>
        <v>#DIV/0!</v>
      </c>
      <c r="S626" s="16" t="e">
        <f>ROUND(IF(C626&lt;16,$K626/($D626^0.450818786555515)*'Hintergrund Berechnung'!$N$941,$K626/($D626^0.450818786555515)*'Hintergrund Berechnung'!$N$942),0)</f>
        <v>#DIV/0!</v>
      </c>
      <c r="T626" s="16">
        <f>ROUND(IF(C626&lt;16,$L626*'Hintergrund Berechnung'!$O$941,$L626*'Hintergrund Berechnung'!$O$942),0)</f>
        <v>0</v>
      </c>
      <c r="U626" s="16">
        <f>ROUND(IF(C626&lt;16,IF(M626&gt;0,(25-$M626)*'Hintergrund Berechnung'!$J$941,0),IF(M626&gt;0,(25-$M626)*'Hintergrund Berechnung'!$J$942,0)),0)</f>
        <v>0</v>
      </c>
      <c r="V626" s="18" t="e">
        <f t="shared" si="29"/>
        <v>#DIV/0!</v>
      </c>
    </row>
    <row r="627" spans="15:22" x14ac:dyDescent="0.5">
      <c r="O627" s="16">
        <f t="shared" si="27"/>
        <v>0</v>
      </c>
      <c r="P627" s="16" t="e">
        <f>IF($C627&lt;16,MAX($E627:$G627)/($D627^0.70558407859294)*'Hintergrund Berechnung'!$I$941,MAX($E627:$G627)/($D627^0.70558407859294)*'Hintergrund Berechnung'!$I$942)</f>
        <v>#DIV/0!</v>
      </c>
      <c r="Q627" s="16" t="e">
        <f>IF($C627&lt;16,MAX($H627:$J627)/($D627^0.70558407859294)*'Hintergrund Berechnung'!$I$941,MAX($H627:$J627)/($D627^0.70558407859294)*'Hintergrund Berechnung'!$I$942)</f>
        <v>#DIV/0!</v>
      </c>
      <c r="R627" s="16" t="e">
        <f t="shared" si="28"/>
        <v>#DIV/0!</v>
      </c>
      <c r="S627" s="16" t="e">
        <f>ROUND(IF(C627&lt;16,$K627/($D627^0.450818786555515)*'Hintergrund Berechnung'!$N$941,$K627/($D627^0.450818786555515)*'Hintergrund Berechnung'!$N$942),0)</f>
        <v>#DIV/0!</v>
      </c>
      <c r="T627" s="16">
        <f>ROUND(IF(C627&lt;16,$L627*'Hintergrund Berechnung'!$O$941,$L627*'Hintergrund Berechnung'!$O$942),0)</f>
        <v>0</v>
      </c>
      <c r="U627" s="16">
        <f>ROUND(IF(C627&lt;16,IF(M627&gt;0,(25-$M627)*'Hintergrund Berechnung'!$J$941,0),IF(M627&gt;0,(25-$M627)*'Hintergrund Berechnung'!$J$942,0)),0)</f>
        <v>0</v>
      </c>
      <c r="V627" s="18" t="e">
        <f t="shared" si="29"/>
        <v>#DIV/0!</v>
      </c>
    </row>
    <row r="628" spans="15:22" x14ac:dyDescent="0.5">
      <c r="O628" s="16">
        <f t="shared" si="27"/>
        <v>0</v>
      </c>
      <c r="P628" s="16" t="e">
        <f>IF($C628&lt;16,MAX($E628:$G628)/($D628^0.70558407859294)*'Hintergrund Berechnung'!$I$941,MAX($E628:$G628)/($D628^0.70558407859294)*'Hintergrund Berechnung'!$I$942)</f>
        <v>#DIV/0!</v>
      </c>
      <c r="Q628" s="16" t="e">
        <f>IF($C628&lt;16,MAX($H628:$J628)/($D628^0.70558407859294)*'Hintergrund Berechnung'!$I$941,MAX($H628:$J628)/($D628^0.70558407859294)*'Hintergrund Berechnung'!$I$942)</f>
        <v>#DIV/0!</v>
      </c>
      <c r="R628" s="16" t="e">
        <f t="shared" si="28"/>
        <v>#DIV/0!</v>
      </c>
      <c r="S628" s="16" t="e">
        <f>ROUND(IF(C628&lt;16,$K628/($D628^0.450818786555515)*'Hintergrund Berechnung'!$N$941,$K628/($D628^0.450818786555515)*'Hintergrund Berechnung'!$N$942),0)</f>
        <v>#DIV/0!</v>
      </c>
      <c r="T628" s="16">
        <f>ROUND(IF(C628&lt;16,$L628*'Hintergrund Berechnung'!$O$941,$L628*'Hintergrund Berechnung'!$O$942),0)</f>
        <v>0</v>
      </c>
      <c r="U628" s="16">
        <f>ROUND(IF(C628&lt;16,IF(M628&gt;0,(25-$M628)*'Hintergrund Berechnung'!$J$941,0),IF(M628&gt;0,(25-$M628)*'Hintergrund Berechnung'!$J$942,0)),0)</f>
        <v>0</v>
      </c>
      <c r="V628" s="18" t="e">
        <f t="shared" si="29"/>
        <v>#DIV/0!</v>
      </c>
    </row>
    <row r="629" spans="15:22" x14ac:dyDescent="0.5">
      <c r="O629" s="16">
        <f t="shared" si="27"/>
        <v>0</v>
      </c>
      <c r="P629" s="16" t="e">
        <f>IF($C629&lt;16,MAX($E629:$G629)/($D629^0.70558407859294)*'Hintergrund Berechnung'!$I$941,MAX($E629:$G629)/($D629^0.70558407859294)*'Hintergrund Berechnung'!$I$942)</f>
        <v>#DIV/0!</v>
      </c>
      <c r="Q629" s="16" t="e">
        <f>IF($C629&lt;16,MAX($H629:$J629)/($D629^0.70558407859294)*'Hintergrund Berechnung'!$I$941,MAX($H629:$J629)/($D629^0.70558407859294)*'Hintergrund Berechnung'!$I$942)</f>
        <v>#DIV/0!</v>
      </c>
      <c r="R629" s="16" t="e">
        <f t="shared" si="28"/>
        <v>#DIV/0!</v>
      </c>
      <c r="S629" s="16" t="e">
        <f>ROUND(IF(C629&lt;16,$K629/($D629^0.450818786555515)*'Hintergrund Berechnung'!$N$941,$K629/($D629^0.450818786555515)*'Hintergrund Berechnung'!$N$942),0)</f>
        <v>#DIV/0!</v>
      </c>
      <c r="T629" s="16">
        <f>ROUND(IF(C629&lt;16,$L629*'Hintergrund Berechnung'!$O$941,$L629*'Hintergrund Berechnung'!$O$942),0)</f>
        <v>0</v>
      </c>
      <c r="U629" s="16">
        <f>ROUND(IF(C629&lt;16,IF(M629&gt;0,(25-$M629)*'Hintergrund Berechnung'!$J$941,0),IF(M629&gt;0,(25-$M629)*'Hintergrund Berechnung'!$J$942,0)),0)</f>
        <v>0</v>
      </c>
      <c r="V629" s="18" t="e">
        <f t="shared" si="29"/>
        <v>#DIV/0!</v>
      </c>
    </row>
    <row r="630" spans="15:22" x14ac:dyDescent="0.5">
      <c r="O630" s="16">
        <f t="shared" si="27"/>
        <v>0</v>
      </c>
      <c r="P630" s="16" t="e">
        <f>IF($C630&lt;16,MAX($E630:$G630)/($D630^0.70558407859294)*'Hintergrund Berechnung'!$I$941,MAX($E630:$G630)/($D630^0.70558407859294)*'Hintergrund Berechnung'!$I$942)</f>
        <v>#DIV/0!</v>
      </c>
      <c r="Q630" s="16" t="e">
        <f>IF($C630&lt;16,MAX($H630:$J630)/($D630^0.70558407859294)*'Hintergrund Berechnung'!$I$941,MAX($H630:$J630)/($D630^0.70558407859294)*'Hintergrund Berechnung'!$I$942)</f>
        <v>#DIV/0!</v>
      </c>
      <c r="R630" s="16" t="e">
        <f t="shared" si="28"/>
        <v>#DIV/0!</v>
      </c>
      <c r="S630" s="16" t="e">
        <f>ROUND(IF(C630&lt;16,$K630/($D630^0.450818786555515)*'Hintergrund Berechnung'!$N$941,$K630/($D630^0.450818786555515)*'Hintergrund Berechnung'!$N$942),0)</f>
        <v>#DIV/0!</v>
      </c>
      <c r="T630" s="16">
        <f>ROUND(IF(C630&lt;16,$L630*'Hintergrund Berechnung'!$O$941,$L630*'Hintergrund Berechnung'!$O$942),0)</f>
        <v>0</v>
      </c>
      <c r="U630" s="16">
        <f>ROUND(IF(C630&lt;16,IF(M630&gt;0,(25-$M630)*'Hintergrund Berechnung'!$J$941,0),IF(M630&gt;0,(25-$M630)*'Hintergrund Berechnung'!$J$942,0)),0)</f>
        <v>0</v>
      </c>
      <c r="V630" s="18" t="e">
        <f t="shared" si="29"/>
        <v>#DIV/0!</v>
      </c>
    </row>
    <row r="631" spans="15:22" x14ac:dyDescent="0.5">
      <c r="O631" s="16">
        <f t="shared" si="27"/>
        <v>0</v>
      </c>
      <c r="P631" s="16" t="e">
        <f>IF($C631&lt;16,MAX($E631:$G631)/($D631^0.70558407859294)*'Hintergrund Berechnung'!$I$941,MAX($E631:$G631)/($D631^0.70558407859294)*'Hintergrund Berechnung'!$I$942)</f>
        <v>#DIV/0!</v>
      </c>
      <c r="Q631" s="16" t="e">
        <f>IF($C631&lt;16,MAX($H631:$J631)/($D631^0.70558407859294)*'Hintergrund Berechnung'!$I$941,MAX($H631:$J631)/($D631^0.70558407859294)*'Hintergrund Berechnung'!$I$942)</f>
        <v>#DIV/0!</v>
      </c>
      <c r="R631" s="16" t="e">
        <f t="shared" si="28"/>
        <v>#DIV/0!</v>
      </c>
      <c r="S631" s="16" t="e">
        <f>ROUND(IF(C631&lt;16,$K631/($D631^0.450818786555515)*'Hintergrund Berechnung'!$N$941,$K631/($D631^0.450818786555515)*'Hintergrund Berechnung'!$N$942),0)</f>
        <v>#DIV/0!</v>
      </c>
      <c r="T631" s="16">
        <f>ROUND(IF(C631&lt;16,$L631*'Hintergrund Berechnung'!$O$941,$L631*'Hintergrund Berechnung'!$O$942),0)</f>
        <v>0</v>
      </c>
      <c r="U631" s="16">
        <f>ROUND(IF(C631&lt;16,IF(M631&gt;0,(25-$M631)*'Hintergrund Berechnung'!$J$941,0),IF(M631&gt;0,(25-$M631)*'Hintergrund Berechnung'!$J$942,0)),0)</f>
        <v>0</v>
      </c>
      <c r="V631" s="18" t="e">
        <f t="shared" si="29"/>
        <v>#DIV/0!</v>
      </c>
    </row>
    <row r="632" spans="15:22" x14ac:dyDescent="0.5">
      <c r="O632" s="16">
        <f t="shared" si="27"/>
        <v>0</v>
      </c>
      <c r="P632" s="16" t="e">
        <f>IF($C632&lt;16,MAX($E632:$G632)/($D632^0.70558407859294)*'Hintergrund Berechnung'!$I$941,MAX($E632:$G632)/($D632^0.70558407859294)*'Hintergrund Berechnung'!$I$942)</f>
        <v>#DIV/0!</v>
      </c>
      <c r="Q632" s="16" t="e">
        <f>IF($C632&lt;16,MAX($H632:$J632)/($D632^0.70558407859294)*'Hintergrund Berechnung'!$I$941,MAX($H632:$J632)/($D632^0.70558407859294)*'Hintergrund Berechnung'!$I$942)</f>
        <v>#DIV/0!</v>
      </c>
      <c r="R632" s="16" t="e">
        <f t="shared" si="28"/>
        <v>#DIV/0!</v>
      </c>
      <c r="S632" s="16" t="e">
        <f>ROUND(IF(C632&lt;16,$K632/($D632^0.450818786555515)*'Hintergrund Berechnung'!$N$941,$K632/($D632^0.450818786555515)*'Hintergrund Berechnung'!$N$942),0)</f>
        <v>#DIV/0!</v>
      </c>
      <c r="T632" s="16">
        <f>ROUND(IF(C632&lt;16,$L632*'Hintergrund Berechnung'!$O$941,$L632*'Hintergrund Berechnung'!$O$942),0)</f>
        <v>0</v>
      </c>
      <c r="U632" s="16">
        <f>ROUND(IF(C632&lt;16,IF(M632&gt;0,(25-$M632)*'Hintergrund Berechnung'!$J$941,0),IF(M632&gt;0,(25-$M632)*'Hintergrund Berechnung'!$J$942,0)),0)</f>
        <v>0</v>
      </c>
      <c r="V632" s="18" t="e">
        <f t="shared" si="29"/>
        <v>#DIV/0!</v>
      </c>
    </row>
    <row r="633" spans="15:22" x14ac:dyDescent="0.5">
      <c r="O633" s="16">
        <f t="shared" si="27"/>
        <v>0</v>
      </c>
      <c r="P633" s="16" t="e">
        <f>IF($C633&lt;16,MAX($E633:$G633)/($D633^0.70558407859294)*'Hintergrund Berechnung'!$I$941,MAX($E633:$G633)/($D633^0.70558407859294)*'Hintergrund Berechnung'!$I$942)</f>
        <v>#DIV/0!</v>
      </c>
      <c r="Q633" s="16" t="e">
        <f>IF($C633&lt;16,MAX($H633:$J633)/($D633^0.70558407859294)*'Hintergrund Berechnung'!$I$941,MAX($H633:$J633)/($D633^0.70558407859294)*'Hintergrund Berechnung'!$I$942)</f>
        <v>#DIV/0!</v>
      </c>
      <c r="R633" s="16" t="e">
        <f t="shared" si="28"/>
        <v>#DIV/0!</v>
      </c>
      <c r="S633" s="16" t="e">
        <f>ROUND(IF(C633&lt;16,$K633/($D633^0.450818786555515)*'Hintergrund Berechnung'!$N$941,$K633/($D633^0.450818786555515)*'Hintergrund Berechnung'!$N$942),0)</f>
        <v>#DIV/0!</v>
      </c>
      <c r="T633" s="16">
        <f>ROUND(IF(C633&lt;16,$L633*'Hintergrund Berechnung'!$O$941,$L633*'Hintergrund Berechnung'!$O$942),0)</f>
        <v>0</v>
      </c>
      <c r="U633" s="16">
        <f>ROUND(IF(C633&lt;16,IF(M633&gt;0,(25-$M633)*'Hintergrund Berechnung'!$J$941,0),IF(M633&gt;0,(25-$M633)*'Hintergrund Berechnung'!$J$942,0)),0)</f>
        <v>0</v>
      </c>
      <c r="V633" s="18" t="e">
        <f t="shared" si="29"/>
        <v>#DIV/0!</v>
      </c>
    </row>
    <row r="634" spans="15:22" x14ac:dyDescent="0.5">
      <c r="O634" s="16">
        <f t="shared" si="27"/>
        <v>0</v>
      </c>
      <c r="P634" s="16" t="e">
        <f>IF($C634&lt;16,MAX($E634:$G634)/($D634^0.70558407859294)*'Hintergrund Berechnung'!$I$941,MAX($E634:$G634)/($D634^0.70558407859294)*'Hintergrund Berechnung'!$I$942)</f>
        <v>#DIV/0!</v>
      </c>
      <c r="Q634" s="16" t="e">
        <f>IF($C634&lt;16,MAX($H634:$J634)/($D634^0.70558407859294)*'Hintergrund Berechnung'!$I$941,MAX($H634:$J634)/($D634^0.70558407859294)*'Hintergrund Berechnung'!$I$942)</f>
        <v>#DIV/0!</v>
      </c>
      <c r="R634" s="16" t="e">
        <f t="shared" si="28"/>
        <v>#DIV/0!</v>
      </c>
      <c r="S634" s="16" t="e">
        <f>ROUND(IF(C634&lt;16,$K634/($D634^0.450818786555515)*'Hintergrund Berechnung'!$N$941,$K634/($D634^0.450818786555515)*'Hintergrund Berechnung'!$N$942),0)</f>
        <v>#DIV/0!</v>
      </c>
      <c r="T634" s="16">
        <f>ROUND(IF(C634&lt;16,$L634*'Hintergrund Berechnung'!$O$941,$L634*'Hintergrund Berechnung'!$O$942),0)</f>
        <v>0</v>
      </c>
      <c r="U634" s="16">
        <f>ROUND(IF(C634&lt;16,IF(M634&gt;0,(25-$M634)*'Hintergrund Berechnung'!$J$941,0),IF(M634&gt;0,(25-$M634)*'Hintergrund Berechnung'!$J$942,0)),0)</f>
        <v>0</v>
      </c>
      <c r="V634" s="18" t="e">
        <f t="shared" si="29"/>
        <v>#DIV/0!</v>
      </c>
    </row>
    <row r="635" spans="15:22" x14ac:dyDescent="0.5">
      <c r="O635" s="16">
        <f t="shared" si="27"/>
        <v>0</v>
      </c>
      <c r="P635" s="16" t="e">
        <f>IF($C635&lt;16,MAX($E635:$G635)/($D635^0.70558407859294)*'Hintergrund Berechnung'!$I$941,MAX($E635:$G635)/($D635^0.70558407859294)*'Hintergrund Berechnung'!$I$942)</f>
        <v>#DIV/0!</v>
      </c>
      <c r="Q635" s="16" t="e">
        <f>IF($C635&lt;16,MAX($H635:$J635)/($D635^0.70558407859294)*'Hintergrund Berechnung'!$I$941,MAX($H635:$J635)/($D635^0.70558407859294)*'Hintergrund Berechnung'!$I$942)</f>
        <v>#DIV/0!</v>
      </c>
      <c r="R635" s="16" t="e">
        <f t="shared" si="28"/>
        <v>#DIV/0!</v>
      </c>
      <c r="S635" s="16" t="e">
        <f>ROUND(IF(C635&lt;16,$K635/($D635^0.450818786555515)*'Hintergrund Berechnung'!$N$941,$K635/($D635^0.450818786555515)*'Hintergrund Berechnung'!$N$942),0)</f>
        <v>#DIV/0!</v>
      </c>
      <c r="T635" s="16">
        <f>ROUND(IF(C635&lt;16,$L635*'Hintergrund Berechnung'!$O$941,$L635*'Hintergrund Berechnung'!$O$942),0)</f>
        <v>0</v>
      </c>
      <c r="U635" s="16">
        <f>ROUND(IF(C635&lt;16,IF(M635&gt;0,(25-$M635)*'Hintergrund Berechnung'!$J$941,0),IF(M635&gt;0,(25-$M635)*'Hintergrund Berechnung'!$J$942,0)),0)</f>
        <v>0</v>
      </c>
      <c r="V635" s="18" t="e">
        <f t="shared" si="29"/>
        <v>#DIV/0!</v>
      </c>
    </row>
    <row r="636" spans="15:22" x14ac:dyDescent="0.5">
      <c r="O636" s="16">
        <f t="shared" si="27"/>
        <v>0</v>
      </c>
      <c r="P636" s="16" t="e">
        <f>IF($C636&lt;16,MAX($E636:$G636)/($D636^0.70558407859294)*'Hintergrund Berechnung'!$I$941,MAX($E636:$G636)/($D636^0.70558407859294)*'Hintergrund Berechnung'!$I$942)</f>
        <v>#DIV/0!</v>
      </c>
      <c r="Q636" s="16" t="e">
        <f>IF($C636&lt;16,MAX($H636:$J636)/($D636^0.70558407859294)*'Hintergrund Berechnung'!$I$941,MAX($H636:$J636)/($D636^0.70558407859294)*'Hintergrund Berechnung'!$I$942)</f>
        <v>#DIV/0!</v>
      </c>
      <c r="R636" s="16" t="e">
        <f t="shared" si="28"/>
        <v>#DIV/0!</v>
      </c>
      <c r="S636" s="16" t="e">
        <f>ROUND(IF(C636&lt;16,$K636/($D636^0.450818786555515)*'Hintergrund Berechnung'!$N$941,$K636/($D636^0.450818786555515)*'Hintergrund Berechnung'!$N$942),0)</f>
        <v>#DIV/0!</v>
      </c>
      <c r="T636" s="16">
        <f>ROUND(IF(C636&lt;16,$L636*'Hintergrund Berechnung'!$O$941,$L636*'Hintergrund Berechnung'!$O$942),0)</f>
        <v>0</v>
      </c>
      <c r="U636" s="16">
        <f>ROUND(IF(C636&lt;16,IF(M636&gt;0,(25-$M636)*'Hintergrund Berechnung'!$J$941,0),IF(M636&gt;0,(25-$M636)*'Hintergrund Berechnung'!$J$942,0)),0)</f>
        <v>0</v>
      </c>
      <c r="V636" s="18" t="e">
        <f t="shared" si="29"/>
        <v>#DIV/0!</v>
      </c>
    </row>
    <row r="637" spans="15:22" x14ac:dyDescent="0.5">
      <c r="O637" s="16">
        <f t="shared" si="27"/>
        <v>0</v>
      </c>
      <c r="P637" s="16" t="e">
        <f>IF($C637&lt;16,MAX($E637:$G637)/($D637^0.70558407859294)*'Hintergrund Berechnung'!$I$941,MAX($E637:$G637)/($D637^0.70558407859294)*'Hintergrund Berechnung'!$I$942)</f>
        <v>#DIV/0!</v>
      </c>
      <c r="Q637" s="16" t="e">
        <f>IF($C637&lt;16,MAX($H637:$J637)/($D637^0.70558407859294)*'Hintergrund Berechnung'!$I$941,MAX($H637:$J637)/($D637^0.70558407859294)*'Hintergrund Berechnung'!$I$942)</f>
        <v>#DIV/0!</v>
      </c>
      <c r="R637" s="16" t="e">
        <f t="shared" si="28"/>
        <v>#DIV/0!</v>
      </c>
      <c r="S637" s="16" t="e">
        <f>ROUND(IF(C637&lt;16,$K637/($D637^0.450818786555515)*'Hintergrund Berechnung'!$N$941,$K637/($D637^0.450818786555515)*'Hintergrund Berechnung'!$N$942),0)</f>
        <v>#DIV/0!</v>
      </c>
      <c r="T637" s="16">
        <f>ROUND(IF(C637&lt;16,$L637*'Hintergrund Berechnung'!$O$941,$L637*'Hintergrund Berechnung'!$O$942),0)</f>
        <v>0</v>
      </c>
      <c r="U637" s="16">
        <f>ROUND(IF(C637&lt;16,IF(M637&gt;0,(25-$M637)*'Hintergrund Berechnung'!$J$941,0),IF(M637&gt;0,(25-$M637)*'Hintergrund Berechnung'!$J$942,0)),0)</f>
        <v>0</v>
      </c>
      <c r="V637" s="18" t="e">
        <f t="shared" si="29"/>
        <v>#DIV/0!</v>
      </c>
    </row>
    <row r="638" spans="15:22" x14ac:dyDescent="0.5">
      <c r="O638" s="16">
        <f t="shared" si="27"/>
        <v>0</v>
      </c>
      <c r="P638" s="16" t="e">
        <f>IF($C638&lt;16,MAX($E638:$G638)/($D638^0.70558407859294)*'Hintergrund Berechnung'!$I$941,MAX($E638:$G638)/($D638^0.70558407859294)*'Hintergrund Berechnung'!$I$942)</f>
        <v>#DIV/0!</v>
      </c>
      <c r="Q638" s="16" t="e">
        <f>IF($C638&lt;16,MAX($H638:$J638)/($D638^0.70558407859294)*'Hintergrund Berechnung'!$I$941,MAX($H638:$J638)/($D638^0.70558407859294)*'Hintergrund Berechnung'!$I$942)</f>
        <v>#DIV/0!</v>
      </c>
      <c r="R638" s="16" t="e">
        <f t="shared" si="28"/>
        <v>#DIV/0!</v>
      </c>
      <c r="S638" s="16" t="e">
        <f>ROUND(IF(C638&lt;16,$K638/($D638^0.450818786555515)*'Hintergrund Berechnung'!$N$941,$K638/($D638^0.450818786555515)*'Hintergrund Berechnung'!$N$942),0)</f>
        <v>#DIV/0!</v>
      </c>
      <c r="T638" s="16">
        <f>ROUND(IF(C638&lt;16,$L638*'Hintergrund Berechnung'!$O$941,$L638*'Hintergrund Berechnung'!$O$942),0)</f>
        <v>0</v>
      </c>
      <c r="U638" s="16">
        <f>ROUND(IF(C638&lt;16,IF(M638&gt;0,(25-$M638)*'Hintergrund Berechnung'!$J$941,0),IF(M638&gt;0,(25-$M638)*'Hintergrund Berechnung'!$J$942,0)),0)</f>
        <v>0</v>
      </c>
      <c r="V638" s="18" t="e">
        <f t="shared" si="29"/>
        <v>#DIV/0!</v>
      </c>
    </row>
    <row r="639" spans="15:22" x14ac:dyDescent="0.5">
      <c r="O639" s="16">
        <f t="shared" ref="O639:O702" si="30">MAX(E639,F639,G639)+MAX(H639,I639,J639)</f>
        <v>0</v>
      </c>
      <c r="P639" s="16" t="e">
        <f>IF($C639&lt;16,MAX($E639:$G639)/($D639^0.70558407859294)*'Hintergrund Berechnung'!$I$941,MAX($E639:$G639)/($D639^0.70558407859294)*'Hintergrund Berechnung'!$I$942)</f>
        <v>#DIV/0!</v>
      </c>
      <c r="Q639" s="16" t="e">
        <f>IF($C639&lt;16,MAX($H639:$J639)/($D639^0.70558407859294)*'Hintergrund Berechnung'!$I$941,MAX($H639:$J639)/($D639^0.70558407859294)*'Hintergrund Berechnung'!$I$942)</f>
        <v>#DIV/0!</v>
      </c>
      <c r="R639" s="16" t="e">
        <f t="shared" ref="R639:R702" si="31">P639+Q639</f>
        <v>#DIV/0!</v>
      </c>
      <c r="S639" s="16" t="e">
        <f>ROUND(IF(C639&lt;16,$K639/($D639^0.450818786555515)*'Hintergrund Berechnung'!$N$941,$K639/($D639^0.450818786555515)*'Hintergrund Berechnung'!$N$942),0)</f>
        <v>#DIV/0!</v>
      </c>
      <c r="T639" s="16">
        <f>ROUND(IF(C639&lt;16,$L639*'Hintergrund Berechnung'!$O$941,$L639*'Hintergrund Berechnung'!$O$942),0)</f>
        <v>0</v>
      </c>
      <c r="U639" s="16">
        <f>ROUND(IF(C639&lt;16,IF(M639&gt;0,(25-$M639)*'Hintergrund Berechnung'!$J$941,0),IF(M639&gt;0,(25-$M639)*'Hintergrund Berechnung'!$J$942,0)),0)</f>
        <v>0</v>
      </c>
      <c r="V639" s="18" t="e">
        <f t="shared" ref="V639:V702" si="32">ROUND(SUM(R639:U639),0)</f>
        <v>#DIV/0!</v>
      </c>
    </row>
    <row r="640" spans="15:22" x14ac:dyDescent="0.5">
      <c r="O640" s="16">
        <f t="shared" si="30"/>
        <v>0</v>
      </c>
      <c r="P640" s="16" t="e">
        <f>IF($C640&lt;16,MAX($E640:$G640)/($D640^0.70558407859294)*'Hintergrund Berechnung'!$I$941,MAX($E640:$G640)/($D640^0.70558407859294)*'Hintergrund Berechnung'!$I$942)</f>
        <v>#DIV/0!</v>
      </c>
      <c r="Q640" s="16" t="e">
        <f>IF($C640&lt;16,MAX($H640:$J640)/($D640^0.70558407859294)*'Hintergrund Berechnung'!$I$941,MAX($H640:$J640)/($D640^0.70558407859294)*'Hintergrund Berechnung'!$I$942)</f>
        <v>#DIV/0!</v>
      </c>
      <c r="R640" s="16" t="e">
        <f t="shared" si="31"/>
        <v>#DIV/0!</v>
      </c>
      <c r="S640" s="16" t="e">
        <f>ROUND(IF(C640&lt;16,$K640/($D640^0.450818786555515)*'Hintergrund Berechnung'!$N$941,$K640/($D640^0.450818786555515)*'Hintergrund Berechnung'!$N$942),0)</f>
        <v>#DIV/0!</v>
      </c>
      <c r="T640" s="16">
        <f>ROUND(IF(C640&lt;16,$L640*'Hintergrund Berechnung'!$O$941,$L640*'Hintergrund Berechnung'!$O$942),0)</f>
        <v>0</v>
      </c>
      <c r="U640" s="16">
        <f>ROUND(IF(C640&lt;16,IF(M640&gt;0,(25-$M640)*'Hintergrund Berechnung'!$J$941,0),IF(M640&gt;0,(25-$M640)*'Hintergrund Berechnung'!$J$942,0)),0)</f>
        <v>0</v>
      </c>
      <c r="V640" s="18" t="e">
        <f t="shared" si="32"/>
        <v>#DIV/0!</v>
      </c>
    </row>
    <row r="641" spans="15:22" x14ac:dyDescent="0.5">
      <c r="O641" s="16">
        <f t="shared" si="30"/>
        <v>0</v>
      </c>
      <c r="P641" s="16" t="e">
        <f>IF($C641&lt;16,MAX($E641:$G641)/($D641^0.70558407859294)*'Hintergrund Berechnung'!$I$941,MAX($E641:$G641)/($D641^0.70558407859294)*'Hintergrund Berechnung'!$I$942)</f>
        <v>#DIV/0!</v>
      </c>
      <c r="Q641" s="16" t="e">
        <f>IF($C641&lt;16,MAX($H641:$J641)/($D641^0.70558407859294)*'Hintergrund Berechnung'!$I$941,MAX($H641:$J641)/($D641^0.70558407859294)*'Hintergrund Berechnung'!$I$942)</f>
        <v>#DIV/0!</v>
      </c>
      <c r="R641" s="16" t="e">
        <f t="shared" si="31"/>
        <v>#DIV/0!</v>
      </c>
      <c r="S641" s="16" t="e">
        <f>ROUND(IF(C641&lt;16,$K641/($D641^0.450818786555515)*'Hintergrund Berechnung'!$N$941,$K641/($D641^0.450818786555515)*'Hintergrund Berechnung'!$N$942),0)</f>
        <v>#DIV/0!</v>
      </c>
      <c r="T641" s="16">
        <f>ROUND(IF(C641&lt;16,$L641*'Hintergrund Berechnung'!$O$941,$L641*'Hintergrund Berechnung'!$O$942),0)</f>
        <v>0</v>
      </c>
      <c r="U641" s="16">
        <f>ROUND(IF(C641&lt;16,IF(M641&gt;0,(25-$M641)*'Hintergrund Berechnung'!$J$941,0),IF(M641&gt;0,(25-$M641)*'Hintergrund Berechnung'!$J$942,0)),0)</f>
        <v>0</v>
      </c>
      <c r="V641" s="18" t="e">
        <f t="shared" si="32"/>
        <v>#DIV/0!</v>
      </c>
    </row>
    <row r="642" spans="15:22" x14ac:dyDescent="0.5">
      <c r="O642" s="16">
        <f t="shared" si="30"/>
        <v>0</v>
      </c>
      <c r="P642" s="16" t="e">
        <f>IF($C642&lt;16,MAX($E642:$G642)/($D642^0.70558407859294)*'Hintergrund Berechnung'!$I$941,MAX($E642:$G642)/($D642^0.70558407859294)*'Hintergrund Berechnung'!$I$942)</f>
        <v>#DIV/0!</v>
      </c>
      <c r="Q642" s="16" t="e">
        <f>IF($C642&lt;16,MAX($H642:$J642)/($D642^0.70558407859294)*'Hintergrund Berechnung'!$I$941,MAX($H642:$J642)/($D642^0.70558407859294)*'Hintergrund Berechnung'!$I$942)</f>
        <v>#DIV/0!</v>
      </c>
      <c r="R642" s="16" t="e">
        <f t="shared" si="31"/>
        <v>#DIV/0!</v>
      </c>
      <c r="S642" s="16" t="e">
        <f>ROUND(IF(C642&lt;16,$K642/($D642^0.450818786555515)*'Hintergrund Berechnung'!$N$941,$K642/($D642^0.450818786555515)*'Hintergrund Berechnung'!$N$942),0)</f>
        <v>#DIV/0!</v>
      </c>
      <c r="T642" s="16">
        <f>ROUND(IF(C642&lt;16,$L642*'Hintergrund Berechnung'!$O$941,$L642*'Hintergrund Berechnung'!$O$942),0)</f>
        <v>0</v>
      </c>
      <c r="U642" s="16">
        <f>ROUND(IF(C642&lt;16,IF(M642&gt;0,(25-$M642)*'Hintergrund Berechnung'!$J$941,0),IF(M642&gt;0,(25-$M642)*'Hintergrund Berechnung'!$J$942,0)),0)</f>
        <v>0</v>
      </c>
      <c r="V642" s="18" t="e">
        <f t="shared" si="32"/>
        <v>#DIV/0!</v>
      </c>
    </row>
    <row r="643" spans="15:22" x14ac:dyDescent="0.5">
      <c r="O643" s="16">
        <f t="shared" si="30"/>
        <v>0</v>
      </c>
      <c r="P643" s="16" t="e">
        <f>IF($C643&lt;16,MAX($E643:$G643)/($D643^0.70558407859294)*'Hintergrund Berechnung'!$I$941,MAX($E643:$G643)/($D643^0.70558407859294)*'Hintergrund Berechnung'!$I$942)</f>
        <v>#DIV/0!</v>
      </c>
      <c r="Q643" s="16" t="e">
        <f>IF($C643&lt;16,MAX($H643:$J643)/($D643^0.70558407859294)*'Hintergrund Berechnung'!$I$941,MAX($H643:$J643)/($D643^0.70558407859294)*'Hintergrund Berechnung'!$I$942)</f>
        <v>#DIV/0!</v>
      </c>
      <c r="R643" s="16" t="e">
        <f t="shared" si="31"/>
        <v>#DIV/0!</v>
      </c>
      <c r="S643" s="16" t="e">
        <f>ROUND(IF(C643&lt;16,$K643/($D643^0.450818786555515)*'Hintergrund Berechnung'!$N$941,$K643/($D643^0.450818786555515)*'Hintergrund Berechnung'!$N$942),0)</f>
        <v>#DIV/0!</v>
      </c>
      <c r="T643" s="16">
        <f>ROUND(IF(C643&lt;16,$L643*'Hintergrund Berechnung'!$O$941,$L643*'Hintergrund Berechnung'!$O$942),0)</f>
        <v>0</v>
      </c>
      <c r="U643" s="16">
        <f>ROUND(IF(C643&lt;16,IF(M643&gt;0,(25-$M643)*'Hintergrund Berechnung'!$J$941,0),IF(M643&gt;0,(25-$M643)*'Hintergrund Berechnung'!$J$942,0)),0)</f>
        <v>0</v>
      </c>
      <c r="V643" s="18" t="e">
        <f t="shared" si="32"/>
        <v>#DIV/0!</v>
      </c>
    </row>
    <row r="644" spans="15:22" x14ac:dyDescent="0.5">
      <c r="O644" s="16">
        <f t="shared" si="30"/>
        <v>0</v>
      </c>
      <c r="P644" s="16" t="e">
        <f>IF($C644&lt;16,MAX($E644:$G644)/($D644^0.70558407859294)*'Hintergrund Berechnung'!$I$941,MAX($E644:$G644)/($D644^0.70558407859294)*'Hintergrund Berechnung'!$I$942)</f>
        <v>#DIV/0!</v>
      </c>
      <c r="Q644" s="16" t="e">
        <f>IF($C644&lt;16,MAX($H644:$J644)/($D644^0.70558407859294)*'Hintergrund Berechnung'!$I$941,MAX($H644:$J644)/($D644^0.70558407859294)*'Hintergrund Berechnung'!$I$942)</f>
        <v>#DIV/0!</v>
      </c>
      <c r="R644" s="16" t="e">
        <f t="shared" si="31"/>
        <v>#DIV/0!</v>
      </c>
      <c r="S644" s="16" t="e">
        <f>ROUND(IF(C644&lt;16,$K644/($D644^0.450818786555515)*'Hintergrund Berechnung'!$N$941,$K644/($D644^0.450818786555515)*'Hintergrund Berechnung'!$N$942),0)</f>
        <v>#DIV/0!</v>
      </c>
      <c r="T644" s="16">
        <f>ROUND(IF(C644&lt;16,$L644*'Hintergrund Berechnung'!$O$941,$L644*'Hintergrund Berechnung'!$O$942),0)</f>
        <v>0</v>
      </c>
      <c r="U644" s="16">
        <f>ROUND(IF(C644&lt;16,IF(M644&gt;0,(25-$M644)*'Hintergrund Berechnung'!$J$941,0),IF(M644&gt;0,(25-$M644)*'Hintergrund Berechnung'!$J$942,0)),0)</f>
        <v>0</v>
      </c>
      <c r="V644" s="18" t="e">
        <f t="shared" si="32"/>
        <v>#DIV/0!</v>
      </c>
    </row>
    <row r="645" spans="15:22" x14ac:dyDescent="0.5">
      <c r="O645" s="16">
        <f t="shared" si="30"/>
        <v>0</v>
      </c>
      <c r="P645" s="16" t="e">
        <f>IF($C645&lt;16,MAX($E645:$G645)/($D645^0.70558407859294)*'Hintergrund Berechnung'!$I$941,MAX($E645:$G645)/($D645^0.70558407859294)*'Hintergrund Berechnung'!$I$942)</f>
        <v>#DIV/0!</v>
      </c>
      <c r="Q645" s="16" t="e">
        <f>IF($C645&lt;16,MAX($H645:$J645)/($D645^0.70558407859294)*'Hintergrund Berechnung'!$I$941,MAX($H645:$J645)/($D645^0.70558407859294)*'Hintergrund Berechnung'!$I$942)</f>
        <v>#DIV/0!</v>
      </c>
      <c r="R645" s="16" t="e">
        <f t="shared" si="31"/>
        <v>#DIV/0!</v>
      </c>
      <c r="S645" s="16" t="e">
        <f>ROUND(IF(C645&lt;16,$K645/($D645^0.450818786555515)*'Hintergrund Berechnung'!$N$941,$K645/($D645^0.450818786555515)*'Hintergrund Berechnung'!$N$942),0)</f>
        <v>#DIV/0!</v>
      </c>
      <c r="T645" s="16">
        <f>ROUND(IF(C645&lt;16,$L645*'Hintergrund Berechnung'!$O$941,$L645*'Hintergrund Berechnung'!$O$942),0)</f>
        <v>0</v>
      </c>
      <c r="U645" s="16">
        <f>ROUND(IF(C645&lt;16,IF(M645&gt;0,(25-$M645)*'Hintergrund Berechnung'!$J$941,0),IF(M645&gt;0,(25-$M645)*'Hintergrund Berechnung'!$J$942,0)),0)</f>
        <v>0</v>
      </c>
      <c r="V645" s="18" t="e">
        <f t="shared" si="32"/>
        <v>#DIV/0!</v>
      </c>
    </row>
    <row r="646" spans="15:22" x14ac:dyDescent="0.5">
      <c r="O646" s="16">
        <f t="shared" si="30"/>
        <v>0</v>
      </c>
      <c r="P646" s="16" t="e">
        <f>IF($C646&lt;16,MAX($E646:$G646)/($D646^0.70558407859294)*'Hintergrund Berechnung'!$I$941,MAX($E646:$G646)/($D646^0.70558407859294)*'Hintergrund Berechnung'!$I$942)</f>
        <v>#DIV/0!</v>
      </c>
      <c r="Q646" s="16" t="e">
        <f>IF($C646&lt;16,MAX($H646:$J646)/($D646^0.70558407859294)*'Hintergrund Berechnung'!$I$941,MAX($H646:$J646)/($D646^0.70558407859294)*'Hintergrund Berechnung'!$I$942)</f>
        <v>#DIV/0!</v>
      </c>
      <c r="R646" s="16" t="e">
        <f t="shared" si="31"/>
        <v>#DIV/0!</v>
      </c>
      <c r="S646" s="16" t="e">
        <f>ROUND(IF(C646&lt;16,$K646/($D646^0.450818786555515)*'Hintergrund Berechnung'!$N$941,$K646/($D646^0.450818786555515)*'Hintergrund Berechnung'!$N$942),0)</f>
        <v>#DIV/0!</v>
      </c>
      <c r="T646" s="16">
        <f>ROUND(IF(C646&lt;16,$L646*'Hintergrund Berechnung'!$O$941,$L646*'Hintergrund Berechnung'!$O$942),0)</f>
        <v>0</v>
      </c>
      <c r="U646" s="16">
        <f>ROUND(IF(C646&lt;16,IF(M646&gt;0,(25-$M646)*'Hintergrund Berechnung'!$J$941,0),IF(M646&gt;0,(25-$M646)*'Hintergrund Berechnung'!$J$942,0)),0)</f>
        <v>0</v>
      </c>
      <c r="V646" s="18" t="e">
        <f t="shared" si="32"/>
        <v>#DIV/0!</v>
      </c>
    </row>
    <row r="647" spans="15:22" x14ac:dyDescent="0.5">
      <c r="O647" s="16">
        <f t="shared" si="30"/>
        <v>0</v>
      </c>
      <c r="P647" s="16" t="e">
        <f>IF($C647&lt;16,MAX($E647:$G647)/($D647^0.70558407859294)*'Hintergrund Berechnung'!$I$941,MAX($E647:$G647)/($D647^0.70558407859294)*'Hintergrund Berechnung'!$I$942)</f>
        <v>#DIV/0!</v>
      </c>
      <c r="Q647" s="16" t="e">
        <f>IF($C647&lt;16,MAX($H647:$J647)/($D647^0.70558407859294)*'Hintergrund Berechnung'!$I$941,MAX($H647:$J647)/($D647^0.70558407859294)*'Hintergrund Berechnung'!$I$942)</f>
        <v>#DIV/0!</v>
      </c>
      <c r="R647" s="16" t="e">
        <f t="shared" si="31"/>
        <v>#DIV/0!</v>
      </c>
      <c r="S647" s="16" t="e">
        <f>ROUND(IF(C647&lt;16,$K647/($D647^0.450818786555515)*'Hintergrund Berechnung'!$N$941,$K647/($D647^0.450818786555515)*'Hintergrund Berechnung'!$N$942),0)</f>
        <v>#DIV/0!</v>
      </c>
      <c r="T647" s="16">
        <f>ROUND(IF(C647&lt;16,$L647*'Hintergrund Berechnung'!$O$941,$L647*'Hintergrund Berechnung'!$O$942),0)</f>
        <v>0</v>
      </c>
      <c r="U647" s="16">
        <f>ROUND(IF(C647&lt;16,IF(M647&gt;0,(25-$M647)*'Hintergrund Berechnung'!$J$941,0),IF(M647&gt;0,(25-$M647)*'Hintergrund Berechnung'!$J$942,0)),0)</f>
        <v>0</v>
      </c>
      <c r="V647" s="18" t="e">
        <f t="shared" si="32"/>
        <v>#DIV/0!</v>
      </c>
    </row>
    <row r="648" spans="15:22" x14ac:dyDescent="0.5">
      <c r="O648" s="16">
        <f t="shared" si="30"/>
        <v>0</v>
      </c>
      <c r="P648" s="16" t="e">
        <f>IF($C648&lt;16,MAX($E648:$G648)/($D648^0.70558407859294)*'Hintergrund Berechnung'!$I$941,MAX($E648:$G648)/($D648^0.70558407859294)*'Hintergrund Berechnung'!$I$942)</f>
        <v>#DIV/0!</v>
      </c>
      <c r="Q648" s="16" t="e">
        <f>IF($C648&lt;16,MAX($H648:$J648)/($D648^0.70558407859294)*'Hintergrund Berechnung'!$I$941,MAX($H648:$J648)/($D648^0.70558407859294)*'Hintergrund Berechnung'!$I$942)</f>
        <v>#DIV/0!</v>
      </c>
      <c r="R648" s="16" t="e">
        <f t="shared" si="31"/>
        <v>#DIV/0!</v>
      </c>
      <c r="S648" s="16" t="e">
        <f>ROUND(IF(C648&lt;16,$K648/($D648^0.450818786555515)*'Hintergrund Berechnung'!$N$941,$K648/($D648^0.450818786555515)*'Hintergrund Berechnung'!$N$942),0)</f>
        <v>#DIV/0!</v>
      </c>
      <c r="T648" s="16">
        <f>ROUND(IF(C648&lt;16,$L648*'Hintergrund Berechnung'!$O$941,$L648*'Hintergrund Berechnung'!$O$942),0)</f>
        <v>0</v>
      </c>
      <c r="U648" s="16">
        <f>ROUND(IF(C648&lt;16,IF(M648&gt;0,(25-$M648)*'Hintergrund Berechnung'!$J$941,0),IF(M648&gt;0,(25-$M648)*'Hintergrund Berechnung'!$J$942,0)),0)</f>
        <v>0</v>
      </c>
      <c r="V648" s="18" t="e">
        <f t="shared" si="32"/>
        <v>#DIV/0!</v>
      </c>
    </row>
    <row r="649" spans="15:22" x14ac:dyDescent="0.5">
      <c r="O649" s="16">
        <f t="shared" si="30"/>
        <v>0</v>
      </c>
      <c r="P649" s="16" t="e">
        <f>IF($C649&lt;16,MAX($E649:$G649)/($D649^0.70558407859294)*'Hintergrund Berechnung'!$I$941,MAX($E649:$G649)/($D649^0.70558407859294)*'Hintergrund Berechnung'!$I$942)</f>
        <v>#DIV/0!</v>
      </c>
      <c r="Q649" s="16" t="e">
        <f>IF($C649&lt;16,MAX($H649:$J649)/($D649^0.70558407859294)*'Hintergrund Berechnung'!$I$941,MAX($H649:$J649)/($D649^0.70558407859294)*'Hintergrund Berechnung'!$I$942)</f>
        <v>#DIV/0!</v>
      </c>
      <c r="R649" s="16" t="e">
        <f t="shared" si="31"/>
        <v>#DIV/0!</v>
      </c>
      <c r="S649" s="16" t="e">
        <f>ROUND(IF(C649&lt;16,$K649/($D649^0.450818786555515)*'Hintergrund Berechnung'!$N$941,$K649/($D649^0.450818786555515)*'Hintergrund Berechnung'!$N$942),0)</f>
        <v>#DIV/0!</v>
      </c>
      <c r="T649" s="16">
        <f>ROUND(IF(C649&lt;16,$L649*'Hintergrund Berechnung'!$O$941,$L649*'Hintergrund Berechnung'!$O$942),0)</f>
        <v>0</v>
      </c>
      <c r="U649" s="16">
        <f>ROUND(IF(C649&lt;16,IF(M649&gt;0,(25-$M649)*'Hintergrund Berechnung'!$J$941,0),IF(M649&gt;0,(25-$M649)*'Hintergrund Berechnung'!$J$942,0)),0)</f>
        <v>0</v>
      </c>
      <c r="V649" s="18" t="e">
        <f t="shared" si="32"/>
        <v>#DIV/0!</v>
      </c>
    </row>
    <row r="650" spans="15:22" x14ac:dyDescent="0.5">
      <c r="O650" s="16">
        <f t="shared" si="30"/>
        <v>0</v>
      </c>
      <c r="P650" s="16" t="e">
        <f>IF($C650&lt;16,MAX($E650:$G650)/($D650^0.70558407859294)*'Hintergrund Berechnung'!$I$941,MAX($E650:$G650)/($D650^0.70558407859294)*'Hintergrund Berechnung'!$I$942)</f>
        <v>#DIV/0!</v>
      </c>
      <c r="Q650" s="16" t="e">
        <f>IF($C650&lt;16,MAX($H650:$J650)/($D650^0.70558407859294)*'Hintergrund Berechnung'!$I$941,MAX($H650:$J650)/($D650^0.70558407859294)*'Hintergrund Berechnung'!$I$942)</f>
        <v>#DIV/0!</v>
      </c>
      <c r="R650" s="16" t="e">
        <f t="shared" si="31"/>
        <v>#DIV/0!</v>
      </c>
      <c r="S650" s="16" t="e">
        <f>ROUND(IF(C650&lt;16,$K650/($D650^0.450818786555515)*'Hintergrund Berechnung'!$N$941,$K650/($D650^0.450818786555515)*'Hintergrund Berechnung'!$N$942),0)</f>
        <v>#DIV/0!</v>
      </c>
      <c r="T650" s="16">
        <f>ROUND(IF(C650&lt;16,$L650*'Hintergrund Berechnung'!$O$941,$L650*'Hintergrund Berechnung'!$O$942),0)</f>
        <v>0</v>
      </c>
      <c r="U650" s="16">
        <f>ROUND(IF(C650&lt;16,IF(M650&gt;0,(25-$M650)*'Hintergrund Berechnung'!$J$941,0),IF(M650&gt;0,(25-$M650)*'Hintergrund Berechnung'!$J$942,0)),0)</f>
        <v>0</v>
      </c>
      <c r="V650" s="18" t="e">
        <f t="shared" si="32"/>
        <v>#DIV/0!</v>
      </c>
    </row>
    <row r="651" spans="15:22" x14ac:dyDescent="0.5">
      <c r="O651" s="16">
        <f t="shared" si="30"/>
        <v>0</v>
      </c>
      <c r="P651" s="16" t="e">
        <f>IF($C651&lt;16,MAX($E651:$G651)/($D651^0.70558407859294)*'Hintergrund Berechnung'!$I$941,MAX($E651:$G651)/($D651^0.70558407859294)*'Hintergrund Berechnung'!$I$942)</f>
        <v>#DIV/0!</v>
      </c>
      <c r="Q651" s="16" t="e">
        <f>IF($C651&lt;16,MAX($H651:$J651)/($D651^0.70558407859294)*'Hintergrund Berechnung'!$I$941,MAX($H651:$J651)/($D651^0.70558407859294)*'Hintergrund Berechnung'!$I$942)</f>
        <v>#DIV/0!</v>
      </c>
      <c r="R651" s="16" t="e">
        <f t="shared" si="31"/>
        <v>#DIV/0!</v>
      </c>
      <c r="S651" s="16" t="e">
        <f>ROUND(IF(C651&lt;16,$K651/($D651^0.450818786555515)*'Hintergrund Berechnung'!$N$941,$K651/($D651^0.450818786555515)*'Hintergrund Berechnung'!$N$942),0)</f>
        <v>#DIV/0!</v>
      </c>
      <c r="T651" s="16">
        <f>ROUND(IF(C651&lt;16,$L651*'Hintergrund Berechnung'!$O$941,$L651*'Hintergrund Berechnung'!$O$942),0)</f>
        <v>0</v>
      </c>
      <c r="U651" s="16">
        <f>ROUND(IF(C651&lt;16,IF(M651&gt;0,(25-$M651)*'Hintergrund Berechnung'!$J$941,0),IF(M651&gt;0,(25-$M651)*'Hintergrund Berechnung'!$J$942,0)),0)</f>
        <v>0</v>
      </c>
      <c r="V651" s="18" t="e">
        <f t="shared" si="32"/>
        <v>#DIV/0!</v>
      </c>
    </row>
    <row r="652" spans="15:22" x14ac:dyDescent="0.5">
      <c r="O652" s="16">
        <f t="shared" si="30"/>
        <v>0</v>
      </c>
      <c r="P652" s="16" t="e">
        <f>IF($C652&lt;16,MAX($E652:$G652)/($D652^0.70558407859294)*'Hintergrund Berechnung'!$I$941,MAX($E652:$G652)/($D652^0.70558407859294)*'Hintergrund Berechnung'!$I$942)</f>
        <v>#DIV/0!</v>
      </c>
      <c r="Q652" s="16" t="e">
        <f>IF($C652&lt;16,MAX($H652:$J652)/($D652^0.70558407859294)*'Hintergrund Berechnung'!$I$941,MAX($H652:$J652)/($D652^0.70558407859294)*'Hintergrund Berechnung'!$I$942)</f>
        <v>#DIV/0!</v>
      </c>
      <c r="R652" s="16" t="e">
        <f t="shared" si="31"/>
        <v>#DIV/0!</v>
      </c>
      <c r="S652" s="16" t="e">
        <f>ROUND(IF(C652&lt;16,$K652/($D652^0.450818786555515)*'Hintergrund Berechnung'!$N$941,$K652/($D652^0.450818786555515)*'Hintergrund Berechnung'!$N$942),0)</f>
        <v>#DIV/0!</v>
      </c>
      <c r="T652" s="16">
        <f>ROUND(IF(C652&lt;16,$L652*'Hintergrund Berechnung'!$O$941,$L652*'Hintergrund Berechnung'!$O$942),0)</f>
        <v>0</v>
      </c>
      <c r="U652" s="16">
        <f>ROUND(IF(C652&lt;16,IF(M652&gt;0,(25-$M652)*'Hintergrund Berechnung'!$J$941,0),IF(M652&gt;0,(25-$M652)*'Hintergrund Berechnung'!$J$942,0)),0)</f>
        <v>0</v>
      </c>
      <c r="V652" s="18" t="e">
        <f t="shared" si="32"/>
        <v>#DIV/0!</v>
      </c>
    </row>
    <row r="653" spans="15:22" x14ac:dyDescent="0.5">
      <c r="O653" s="16">
        <f t="shared" si="30"/>
        <v>0</v>
      </c>
      <c r="P653" s="16" t="e">
        <f>IF($C653&lt;16,MAX($E653:$G653)/($D653^0.70558407859294)*'Hintergrund Berechnung'!$I$941,MAX($E653:$G653)/($D653^0.70558407859294)*'Hintergrund Berechnung'!$I$942)</f>
        <v>#DIV/0!</v>
      </c>
      <c r="Q653" s="16" t="e">
        <f>IF($C653&lt;16,MAX($H653:$J653)/($D653^0.70558407859294)*'Hintergrund Berechnung'!$I$941,MAX($H653:$J653)/($D653^0.70558407859294)*'Hintergrund Berechnung'!$I$942)</f>
        <v>#DIV/0!</v>
      </c>
      <c r="R653" s="16" t="e">
        <f t="shared" si="31"/>
        <v>#DIV/0!</v>
      </c>
      <c r="S653" s="16" t="e">
        <f>ROUND(IF(C653&lt;16,$K653/($D653^0.450818786555515)*'Hintergrund Berechnung'!$N$941,$K653/($D653^0.450818786555515)*'Hintergrund Berechnung'!$N$942),0)</f>
        <v>#DIV/0!</v>
      </c>
      <c r="T653" s="16">
        <f>ROUND(IF(C653&lt;16,$L653*'Hintergrund Berechnung'!$O$941,$L653*'Hintergrund Berechnung'!$O$942),0)</f>
        <v>0</v>
      </c>
      <c r="U653" s="16">
        <f>ROUND(IF(C653&lt;16,IF(M653&gt;0,(25-$M653)*'Hintergrund Berechnung'!$J$941,0),IF(M653&gt;0,(25-$M653)*'Hintergrund Berechnung'!$J$942,0)),0)</f>
        <v>0</v>
      </c>
      <c r="V653" s="18" t="e">
        <f t="shared" si="32"/>
        <v>#DIV/0!</v>
      </c>
    </row>
    <row r="654" spans="15:22" x14ac:dyDescent="0.5">
      <c r="O654" s="16">
        <f t="shared" si="30"/>
        <v>0</v>
      </c>
      <c r="P654" s="16" t="e">
        <f>IF($C654&lt;16,MAX($E654:$G654)/($D654^0.70558407859294)*'Hintergrund Berechnung'!$I$941,MAX($E654:$G654)/($D654^0.70558407859294)*'Hintergrund Berechnung'!$I$942)</f>
        <v>#DIV/0!</v>
      </c>
      <c r="Q654" s="16" t="e">
        <f>IF($C654&lt;16,MAX($H654:$J654)/($D654^0.70558407859294)*'Hintergrund Berechnung'!$I$941,MAX($H654:$J654)/($D654^0.70558407859294)*'Hintergrund Berechnung'!$I$942)</f>
        <v>#DIV/0!</v>
      </c>
      <c r="R654" s="16" t="e">
        <f t="shared" si="31"/>
        <v>#DIV/0!</v>
      </c>
      <c r="S654" s="16" t="e">
        <f>ROUND(IF(C654&lt;16,$K654/($D654^0.450818786555515)*'Hintergrund Berechnung'!$N$941,$K654/($D654^0.450818786555515)*'Hintergrund Berechnung'!$N$942),0)</f>
        <v>#DIV/0!</v>
      </c>
      <c r="T654" s="16">
        <f>ROUND(IF(C654&lt;16,$L654*'Hintergrund Berechnung'!$O$941,$L654*'Hintergrund Berechnung'!$O$942),0)</f>
        <v>0</v>
      </c>
      <c r="U654" s="16">
        <f>ROUND(IF(C654&lt;16,IF(M654&gt;0,(25-$M654)*'Hintergrund Berechnung'!$J$941,0),IF(M654&gt;0,(25-$M654)*'Hintergrund Berechnung'!$J$942,0)),0)</f>
        <v>0</v>
      </c>
      <c r="V654" s="18" t="e">
        <f t="shared" si="32"/>
        <v>#DIV/0!</v>
      </c>
    </row>
    <row r="655" spans="15:22" x14ac:dyDescent="0.5">
      <c r="O655" s="16">
        <f t="shared" si="30"/>
        <v>0</v>
      </c>
      <c r="P655" s="16" t="e">
        <f>IF($C655&lt;16,MAX($E655:$G655)/($D655^0.70558407859294)*'Hintergrund Berechnung'!$I$941,MAX($E655:$G655)/($D655^0.70558407859294)*'Hintergrund Berechnung'!$I$942)</f>
        <v>#DIV/0!</v>
      </c>
      <c r="Q655" s="16" t="e">
        <f>IF($C655&lt;16,MAX($H655:$J655)/($D655^0.70558407859294)*'Hintergrund Berechnung'!$I$941,MAX($H655:$J655)/($D655^0.70558407859294)*'Hintergrund Berechnung'!$I$942)</f>
        <v>#DIV/0!</v>
      </c>
      <c r="R655" s="16" t="e">
        <f t="shared" si="31"/>
        <v>#DIV/0!</v>
      </c>
      <c r="S655" s="16" t="e">
        <f>ROUND(IF(C655&lt;16,$K655/($D655^0.450818786555515)*'Hintergrund Berechnung'!$N$941,$K655/($D655^0.450818786555515)*'Hintergrund Berechnung'!$N$942),0)</f>
        <v>#DIV/0!</v>
      </c>
      <c r="T655" s="16">
        <f>ROUND(IF(C655&lt;16,$L655*'Hintergrund Berechnung'!$O$941,$L655*'Hintergrund Berechnung'!$O$942),0)</f>
        <v>0</v>
      </c>
      <c r="U655" s="16">
        <f>ROUND(IF(C655&lt;16,IF(M655&gt;0,(25-$M655)*'Hintergrund Berechnung'!$J$941,0),IF(M655&gt;0,(25-$M655)*'Hintergrund Berechnung'!$J$942,0)),0)</f>
        <v>0</v>
      </c>
      <c r="V655" s="18" t="e">
        <f t="shared" si="32"/>
        <v>#DIV/0!</v>
      </c>
    </row>
    <row r="656" spans="15:22" x14ac:dyDescent="0.5">
      <c r="O656" s="16">
        <f t="shared" si="30"/>
        <v>0</v>
      </c>
      <c r="P656" s="16" t="e">
        <f>IF($C656&lt;16,MAX($E656:$G656)/($D656^0.70558407859294)*'Hintergrund Berechnung'!$I$941,MAX($E656:$G656)/($D656^0.70558407859294)*'Hintergrund Berechnung'!$I$942)</f>
        <v>#DIV/0!</v>
      </c>
      <c r="Q656" s="16" t="e">
        <f>IF($C656&lt;16,MAX($H656:$J656)/($D656^0.70558407859294)*'Hintergrund Berechnung'!$I$941,MAX($H656:$J656)/($D656^0.70558407859294)*'Hintergrund Berechnung'!$I$942)</f>
        <v>#DIV/0!</v>
      </c>
      <c r="R656" s="16" t="e">
        <f t="shared" si="31"/>
        <v>#DIV/0!</v>
      </c>
      <c r="S656" s="16" t="e">
        <f>ROUND(IF(C656&lt;16,$K656/($D656^0.450818786555515)*'Hintergrund Berechnung'!$N$941,$K656/($D656^0.450818786555515)*'Hintergrund Berechnung'!$N$942),0)</f>
        <v>#DIV/0!</v>
      </c>
      <c r="T656" s="16">
        <f>ROUND(IF(C656&lt;16,$L656*'Hintergrund Berechnung'!$O$941,$L656*'Hintergrund Berechnung'!$O$942),0)</f>
        <v>0</v>
      </c>
      <c r="U656" s="16">
        <f>ROUND(IF(C656&lt;16,IF(M656&gt;0,(25-$M656)*'Hintergrund Berechnung'!$J$941,0),IF(M656&gt;0,(25-$M656)*'Hintergrund Berechnung'!$J$942,0)),0)</f>
        <v>0</v>
      </c>
      <c r="V656" s="18" t="e">
        <f t="shared" si="32"/>
        <v>#DIV/0!</v>
      </c>
    </row>
    <row r="657" spans="15:22" x14ac:dyDescent="0.5">
      <c r="O657" s="16">
        <f t="shared" si="30"/>
        <v>0</v>
      </c>
      <c r="P657" s="16" t="e">
        <f>IF($C657&lt;16,MAX($E657:$G657)/($D657^0.70558407859294)*'Hintergrund Berechnung'!$I$941,MAX($E657:$G657)/($D657^0.70558407859294)*'Hintergrund Berechnung'!$I$942)</f>
        <v>#DIV/0!</v>
      </c>
      <c r="Q657" s="16" t="e">
        <f>IF($C657&lt;16,MAX($H657:$J657)/($D657^0.70558407859294)*'Hintergrund Berechnung'!$I$941,MAX($H657:$J657)/($D657^0.70558407859294)*'Hintergrund Berechnung'!$I$942)</f>
        <v>#DIV/0!</v>
      </c>
      <c r="R657" s="16" t="e">
        <f t="shared" si="31"/>
        <v>#DIV/0!</v>
      </c>
      <c r="S657" s="16" t="e">
        <f>ROUND(IF(C657&lt;16,$K657/($D657^0.450818786555515)*'Hintergrund Berechnung'!$N$941,$K657/($D657^0.450818786555515)*'Hintergrund Berechnung'!$N$942),0)</f>
        <v>#DIV/0!</v>
      </c>
      <c r="T657" s="16">
        <f>ROUND(IF(C657&lt;16,$L657*'Hintergrund Berechnung'!$O$941,$L657*'Hintergrund Berechnung'!$O$942),0)</f>
        <v>0</v>
      </c>
      <c r="U657" s="16">
        <f>ROUND(IF(C657&lt;16,IF(M657&gt;0,(25-$M657)*'Hintergrund Berechnung'!$J$941,0),IF(M657&gt;0,(25-$M657)*'Hintergrund Berechnung'!$J$942,0)),0)</f>
        <v>0</v>
      </c>
      <c r="V657" s="18" t="e">
        <f t="shared" si="32"/>
        <v>#DIV/0!</v>
      </c>
    </row>
    <row r="658" spans="15:22" x14ac:dyDescent="0.5">
      <c r="O658" s="16">
        <f t="shared" si="30"/>
        <v>0</v>
      </c>
      <c r="P658" s="16" t="e">
        <f>IF($C658&lt;16,MAX($E658:$G658)/($D658^0.70558407859294)*'Hintergrund Berechnung'!$I$941,MAX($E658:$G658)/($D658^0.70558407859294)*'Hintergrund Berechnung'!$I$942)</f>
        <v>#DIV/0!</v>
      </c>
      <c r="Q658" s="16" t="e">
        <f>IF($C658&lt;16,MAX($H658:$J658)/($D658^0.70558407859294)*'Hintergrund Berechnung'!$I$941,MAX($H658:$J658)/($D658^0.70558407859294)*'Hintergrund Berechnung'!$I$942)</f>
        <v>#DIV/0!</v>
      </c>
      <c r="R658" s="16" t="e">
        <f t="shared" si="31"/>
        <v>#DIV/0!</v>
      </c>
      <c r="S658" s="16" t="e">
        <f>ROUND(IF(C658&lt;16,$K658/($D658^0.450818786555515)*'Hintergrund Berechnung'!$N$941,$K658/($D658^0.450818786555515)*'Hintergrund Berechnung'!$N$942),0)</f>
        <v>#DIV/0!</v>
      </c>
      <c r="T658" s="16">
        <f>ROUND(IF(C658&lt;16,$L658*'Hintergrund Berechnung'!$O$941,$L658*'Hintergrund Berechnung'!$O$942),0)</f>
        <v>0</v>
      </c>
      <c r="U658" s="16">
        <f>ROUND(IF(C658&lt;16,IF(M658&gt;0,(25-$M658)*'Hintergrund Berechnung'!$J$941,0),IF(M658&gt;0,(25-$M658)*'Hintergrund Berechnung'!$J$942,0)),0)</f>
        <v>0</v>
      </c>
      <c r="V658" s="18" t="e">
        <f t="shared" si="32"/>
        <v>#DIV/0!</v>
      </c>
    </row>
    <row r="659" spans="15:22" x14ac:dyDescent="0.5">
      <c r="O659" s="16">
        <f t="shared" si="30"/>
        <v>0</v>
      </c>
      <c r="P659" s="16" t="e">
        <f>IF($C659&lt;16,MAX($E659:$G659)/($D659^0.70558407859294)*'Hintergrund Berechnung'!$I$941,MAX($E659:$G659)/($D659^0.70558407859294)*'Hintergrund Berechnung'!$I$942)</f>
        <v>#DIV/0!</v>
      </c>
      <c r="Q659" s="16" t="e">
        <f>IF($C659&lt;16,MAX($H659:$J659)/($D659^0.70558407859294)*'Hintergrund Berechnung'!$I$941,MAX($H659:$J659)/($D659^0.70558407859294)*'Hintergrund Berechnung'!$I$942)</f>
        <v>#DIV/0!</v>
      </c>
      <c r="R659" s="16" t="e">
        <f t="shared" si="31"/>
        <v>#DIV/0!</v>
      </c>
      <c r="S659" s="16" t="e">
        <f>ROUND(IF(C659&lt;16,$K659/($D659^0.450818786555515)*'Hintergrund Berechnung'!$N$941,$K659/($D659^0.450818786555515)*'Hintergrund Berechnung'!$N$942),0)</f>
        <v>#DIV/0!</v>
      </c>
      <c r="T659" s="16">
        <f>ROUND(IF(C659&lt;16,$L659*'Hintergrund Berechnung'!$O$941,$L659*'Hintergrund Berechnung'!$O$942),0)</f>
        <v>0</v>
      </c>
      <c r="U659" s="16">
        <f>ROUND(IF(C659&lt;16,IF(M659&gt;0,(25-$M659)*'Hintergrund Berechnung'!$J$941,0),IF(M659&gt;0,(25-$M659)*'Hintergrund Berechnung'!$J$942,0)),0)</f>
        <v>0</v>
      </c>
      <c r="V659" s="18" t="e">
        <f t="shared" si="32"/>
        <v>#DIV/0!</v>
      </c>
    </row>
    <row r="660" spans="15:22" x14ac:dyDescent="0.5">
      <c r="O660" s="16">
        <f t="shared" si="30"/>
        <v>0</v>
      </c>
      <c r="P660" s="16" t="e">
        <f>IF($C660&lt;16,MAX($E660:$G660)/($D660^0.70558407859294)*'Hintergrund Berechnung'!$I$941,MAX($E660:$G660)/($D660^0.70558407859294)*'Hintergrund Berechnung'!$I$942)</f>
        <v>#DIV/0!</v>
      </c>
      <c r="Q660" s="16" t="e">
        <f>IF($C660&lt;16,MAX($H660:$J660)/($D660^0.70558407859294)*'Hintergrund Berechnung'!$I$941,MAX($H660:$J660)/($D660^0.70558407859294)*'Hintergrund Berechnung'!$I$942)</f>
        <v>#DIV/0!</v>
      </c>
      <c r="R660" s="16" t="e">
        <f t="shared" si="31"/>
        <v>#DIV/0!</v>
      </c>
      <c r="S660" s="16" t="e">
        <f>ROUND(IF(C660&lt;16,$K660/($D660^0.450818786555515)*'Hintergrund Berechnung'!$N$941,$K660/($D660^0.450818786555515)*'Hintergrund Berechnung'!$N$942),0)</f>
        <v>#DIV/0!</v>
      </c>
      <c r="T660" s="16">
        <f>ROUND(IF(C660&lt;16,$L660*'Hintergrund Berechnung'!$O$941,$L660*'Hintergrund Berechnung'!$O$942),0)</f>
        <v>0</v>
      </c>
      <c r="U660" s="16">
        <f>ROUND(IF(C660&lt;16,IF(M660&gt;0,(25-$M660)*'Hintergrund Berechnung'!$J$941,0),IF(M660&gt;0,(25-$M660)*'Hintergrund Berechnung'!$J$942,0)),0)</f>
        <v>0</v>
      </c>
      <c r="V660" s="18" t="e">
        <f t="shared" si="32"/>
        <v>#DIV/0!</v>
      </c>
    </row>
    <row r="661" spans="15:22" x14ac:dyDescent="0.5">
      <c r="O661" s="16">
        <f t="shared" si="30"/>
        <v>0</v>
      </c>
      <c r="P661" s="16" t="e">
        <f>IF($C661&lt;16,MAX($E661:$G661)/($D661^0.70558407859294)*'Hintergrund Berechnung'!$I$941,MAX($E661:$G661)/($D661^0.70558407859294)*'Hintergrund Berechnung'!$I$942)</f>
        <v>#DIV/0!</v>
      </c>
      <c r="Q661" s="16" t="e">
        <f>IF($C661&lt;16,MAX($H661:$J661)/($D661^0.70558407859294)*'Hintergrund Berechnung'!$I$941,MAX($H661:$J661)/($D661^0.70558407859294)*'Hintergrund Berechnung'!$I$942)</f>
        <v>#DIV/0!</v>
      </c>
      <c r="R661" s="16" t="e">
        <f t="shared" si="31"/>
        <v>#DIV/0!</v>
      </c>
      <c r="S661" s="16" t="e">
        <f>ROUND(IF(C661&lt;16,$K661/($D661^0.450818786555515)*'Hintergrund Berechnung'!$N$941,$K661/($D661^0.450818786555515)*'Hintergrund Berechnung'!$N$942),0)</f>
        <v>#DIV/0!</v>
      </c>
      <c r="T661" s="16">
        <f>ROUND(IF(C661&lt;16,$L661*'Hintergrund Berechnung'!$O$941,$L661*'Hintergrund Berechnung'!$O$942),0)</f>
        <v>0</v>
      </c>
      <c r="U661" s="16">
        <f>ROUND(IF(C661&lt;16,IF(M661&gt;0,(25-$M661)*'Hintergrund Berechnung'!$J$941,0),IF(M661&gt;0,(25-$M661)*'Hintergrund Berechnung'!$J$942,0)),0)</f>
        <v>0</v>
      </c>
      <c r="V661" s="18" t="e">
        <f t="shared" si="32"/>
        <v>#DIV/0!</v>
      </c>
    </row>
    <row r="662" spans="15:22" x14ac:dyDescent="0.5">
      <c r="O662" s="16">
        <f t="shared" si="30"/>
        <v>0</v>
      </c>
      <c r="P662" s="16" t="e">
        <f>IF($C662&lt;16,MAX($E662:$G662)/($D662^0.70558407859294)*'Hintergrund Berechnung'!$I$941,MAX($E662:$G662)/($D662^0.70558407859294)*'Hintergrund Berechnung'!$I$942)</f>
        <v>#DIV/0!</v>
      </c>
      <c r="Q662" s="16" t="e">
        <f>IF($C662&lt;16,MAX($H662:$J662)/($D662^0.70558407859294)*'Hintergrund Berechnung'!$I$941,MAX($H662:$J662)/($D662^0.70558407859294)*'Hintergrund Berechnung'!$I$942)</f>
        <v>#DIV/0!</v>
      </c>
      <c r="R662" s="16" t="e">
        <f t="shared" si="31"/>
        <v>#DIV/0!</v>
      </c>
      <c r="S662" s="16" t="e">
        <f>ROUND(IF(C662&lt;16,$K662/($D662^0.450818786555515)*'Hintergrund Berechnung'!$N$941,$K662/($D662^0.450818786555515)*'Hintergrund Berechnung'!$N$942),0)</f>
        <v>#DIV/0!</v>
      </c>
      <c r="T662" s="16">
        <f>ROUND(IF(C662&lt;16,$L662*'Hintergrund Berechnung'!$O$941,$L662*'Hintergrund Berechnung'!$O$942),0)</f>
        <v>0</v>
      </c>
      <c r="U662" s="16">
        <f>ROUND(IF(C662&lt;16,IF(M662&gt;0,(25-$M662)*'Hintergrund Berechnung'!$J$941,0),IF(M662&gt;0,(25-$M662)*'Hintergrund Berechnung'!$J$942,0)),0)</f>
        <v>0</v>
      </c>
      <c r="V662" s="18" t="e">
        <f t="shared" si="32"/>
        <v>#DIV/0!</v>
      </c>
    </row>
    <row r="663" spans="15:22" x14ac:dyDescent="0.5">
      <c r="O663" s="16">
        <f t="shared" si="30"/>
        <v>0</v>
      </c>
      <c r="P663" s="16" t="e">
        <f>IF($C663&lt;16,MAX($E663:$G663)/($D663^0.70558407859294)*'Hintergrund Berechnung'!$I$941,MAX($E663:$G663)/($D663^0.70558407859294)*'Hintergrund Berechnung'!$I$942)</f>
        <v>#DIV/0!</v>
      </c>
      <c r="Q663" s="16" t="e">
        <f>IF($C663&lt;16,MAX($H663:$J663)/($D663^0.70558407859294)*'Hintergrund Berechnung'!$I$941,MAX($H663:$J663)/($D663^0.70558407859294)*'Hintergrund Berechnung'!$I$942)</f>
        <v>#DIV/0!</v>
      </c>
      <c r="R663" s="16" t="e">
        <f t="shared" si="31"/>
        <v>#DIV/0!</v>
      </c>
      <c r="S663" s="16" t="e">
        <f>ROUND(IF(C663&lt;16,$K663/($D663^0.450818786555515)*'Hintergrund Berechnung'!$N$941,$K663/($D663^0.450818786555515)*'Hintergrund Berechnung'!$N$942),0)</f>
        <v>#DIV/0!</v>
      </c>
      <c r="T663" s="16">
        <f>ROUND(IF(C663&lt;16,$L663*'Hintergrund Berechnung'!$O$941,$L663*'Hintergrund Berechnung'!$O$942),0)</f>
        <v>0</v>
      </c>
      <c r="U663" s="16">
        <f>ROUND(IF(C663&lt;16,IF(M663&gt;0,(25-$M663)*'Hintergrund Berechnung'!$J$941,0),IF(M663&gt;0,(25-$M663)*'Hintergrund Berechnung'!$J$942,0)),0)</f>
        <v>0</v>
      </c>
      <c r="V663" s="18" t="e">
        <f t="shared" si="32"/>
        <v>#DIV/0!</v>
      </c>
    </row>
    <row r="664" spans="15:22" x14ac:dyDescent="0.5">
      <c r="O664" s="16">
        <f t="shared" si="30"/>
        <v>0</v>
      </c>
      <c r="P664" s="16" t="e">
        <f>IF($C664&lt;16,MAX($E664:$G664)/($D664^0.70558407859294)*'Hintergrund Berechnung'!$I$941,MAX($E664:$G664)/($D664^0.70558407859294)*'Hintergrund Berechnung'!$I$942)</f>
        <v>#DIV/0!</v>
      </c>
      <c r="Q664" s="16" t="e">
        <f>IF($C664&lt;16,MAX($H664:$J664)/($D664^0.70558407859294)*'Hintergrund Berechnung'!$I$941,MAX($H664:$J664)/($D664^0.70558407859294)*'Hintergrund Berechnung'!$I$942)</f>
        <v>#DIV/0!</v>
      </c>
      <c r="R664" s="16" t="e">
        <f t="shared" si="31"/>
        <v>#DIV/0!</v>
      </c>
      <c r="S664" s="16" t="e">
        <f>ROUND(IF(C664&lt;16,$K664/($D664^0.450818786555515)*'Hintergrund Berechnung'!$N$941,$K664/($D664^0.450818786555515)*'Hintergrund Berechnung'!$N$942),0)</f>
        <v>#DIV/0!</v>
      </c>
      <c r="T664" s="16">
        <f>ROUND(IF(C664&lt;16,$L664*'Hintergrund Berechnung'!$O$941,$L664*'Hintergrund Berechnung'!$O$942),0)</f>
        <v>0</v>
      </c>
      <c r="U664" s="16">
        <f>ROUND(IF(C664&lt;16,IF(M664&gt;0,(25-$M664)*'Hintergrund Berechnung'!$J$941,0),IF(M664&gt;0,(25-$M664)*'Hintergrund Berechnung'!$J$942,0)),0)</f>
        <v>0</v>
      </c>
      <c r="V664" s="18" t="e">
        <f t="shared" si="32"/>
        <v>#DIV/0!</v>
      </c>
    </row>
    <row r="665" spans="15:22" x14ac:dyDescent="0.5">
      <c r="O665" s="16">
        <f t="shared" si="30"/>
        <v>0</v>
      </c>
      <c r="P665" s="16" t="e">
        <f>IF($C665&lt;16,MAX($E665:$G665)/($D665^0.70558407859294)*'Hintergrund Berechnung'!$I$941,MAX($E665:$G665)/($D665^0.70558407859294)*'Hintergrund Berechnung'!$I$942)</f>
        <v>#DIV/0!</v>
      </c>
      <c r="Q665" s="16" t="e">
        <f>IF($C665&lt;16,MAX($H665:$J665)/($D665^0.70558407859294)*'Hintergrund Berechnung'!$I$941,MAX($H665:$J665)/($D665^0.70558407859294)*'Hintergrund Berechnung'!$I$942)</f>
        <v>#DIV/0!</v>
      </c>
      <c r="R665" s="16" t="e">
        <f t="shared" si="31"/>
        <v>#DIV/0!</v>
      </c>
      <c r="S665" s="16" t="e">
        <f>ROUND(IF(C665&lt;16,$K665/($D665^0.450818786555515)*'Hintergrund Berechnung'!$N$941,$K665/($D665^0.450818786555515)*'Hintergrund Berechnung'!$N$942),0)</f>
        <v>#DIV/0!</v>
      </c>
      <c r="T665" s="16">
        <f>ROUND(IF(C665&lt;16,$L665*'Hintergrund Berechnung'!$O$941,$L665*'Hintergrund Berechnung'!$O$942),0)</f>
        <v>0</v>
      </c>
      <c r="U665" s="16">
        <f>ROUND(IF(C665&lt;16,IF(M665&gt;0,(25-$M665)*'Hintergrund Berechnung'!$J$941,0),IF(M665&gt;0,(25-$M665)*'Hintergrund Berechnung'!$J$942,0)),0)</f>
        <v>0</v>
      </c>
      <c r="V665" s="18" t="e">
        <f t="shared" si="32"/>
        <v>#DIV/0!</v>
      </c>
    </row>
    <row r="666" spans="15:22" x14ac:dyDescent="0.5">
      <c r="O666" s="16">
        <f t="shared" si="30"/>
        <v>0</v>
      </c>
      <c r="P666" s="16" t="e">
        <f>IF($C666&lt;16,MAX($E666:$G666)/($D666^0.70558407859294)*'Hintergrund Berechnung'!$I$941,MAX($E666:$G666)/($D666^0.70558407859294)*'Hintergrund Berechnung'!$I$942)</f>
        <v>#DIV/0!</v>
      </c>
      <c r="Q666" s="16" t="e">
        <f>IF($C666&lt;16,MAX($H666:$J666)/($D666^0.70558407859294)*'Hintergrund Berechnung'!$I$941,MAX($H666:$J666)/($D666^0.70558407859294)*'Hintergrund Berechnung'!$I$942)</f>
        <v>#DIV/0!</v>
      </c>
      <c r="R666" s="16" t="e">
        <f t="shared" si="31"/>
        <v>#DIV/0!</v>
      </c>
      <c r="S666" s="16" t="e">
        <f>ROUND(IF(C666&lt;16,$K666/($D666^0.450818786555515)*'Hintergrund Berechnung'!$N$941,$K666/($D666^0.450818786555515)*'Hintergrund Berechnung'!$N$942),0)</f>
        <v>#DIV/0!</v>
      </c>
      <c r="T666" s="16">
        <f>ROUND(IF(C666&lt;16,$L666*'Hintergrund Berechnung'!$O$941,$L666*'Hintergrund Berechnung'!$O$942),0)</f>
        <v>0</v>
      </c>
      <c r="U666" s="16">
        <f>ROUND(IF(C666&lt;16,IF(M666&gt;0,(25-$M666)*'Hintergrund Berechnung'!$J$941,0),IF(M666&gt;0,(25-$M666)*'Hintergrund Berechnung'!$J$942,0)),0)</f>
        <v>0</v>
      </c>
      <c r="V666" s="18" t="e">
        <f t="shared" si="32"/>
        <v>#DIV/0!</v>
      </c>
    </row>
    <row r="667" spans="15:22" x14ac:dyDescent="0.5">
      <c r="O667" s="16">
        <f t="shared" si="30"/>
        <v>0</v>
      </c>
      <c r="P667" s="16" t="e">
        <f>IF($C667&lt;16,MAX($E667:$G667)/($D667^0.70558407859294)*'Hintergrund Berechnung'!$I$941,MAX($E667:$G667)/($D667^0.70558407859294)*'Hintergrund Berechnung'!$I$942)</f>
        <v>#DIV/0!</v>
      </c>
      <c r="Q667" s="16" t="e">
        <f>IF($C667&lt;16,MAX($H667:$J667)/($D667^0.70558407859294)*'Hintergrund Berechnung'!$I$941,MAX($H667:$J667)/($D667^0.70558407859294)*'Hintergrund Berechnung'!$I$942)</f>
        <v>#DIV/0!</v>
      </c>
      <c r="R667" s="16" t="e">
        <f t="shared" si="31"/>
        <v>#DIV/0!</v>
      </c>
      <c r="S667" s="16" t="e">
        <f>ROUND(IF(C667&lt;16,$K667/($D667^0.450818786555515)*'Hintergrund Berechnung'!$N$941,$K667/($D667^0.450818786555515)*'Hintergrund Berechnung'!$N$942),0)</f>
        <v>#DIV/0!</v>
      </c>
      <c r="T667" s="16">
        <f>ROUND(IF(C667&lt;16,$L667*'Hintergrund Berechnung'!$O$941,$L667*'Hintergrund Berechnung'!$O$942),0)</f>
        <v>0</v>
      </c>
      <c r="U667" s="16">
        <f>ROUND(IF(C667&lt;16,IF(M667&gt;0,(25-$M667)*'Hintergrund Berechnung'!$J$941,0),IF(M667&gt;0,(25-$M667)*'Hintergrund Berechnung'!$J$942,0)),0)</f>
        <v>0</v>
      </c>
      <c r="V667" s="18" t="e">
        <f t="shared" si="32"/>
        <v>#DIV/0!</v>
      </c>
    </row>
    <row r="668" spans="15:22" x14ac:dyDescent="0.5">
      <c r="O668" s="16">
        <f t="shared" si="30"/>
        <v>0</v>
      </c>
      <c r="P668" s="16" t="e">
        <f>IF($C668&lt;16,MAX($E668:$G668)/($D668^0.70558407859294)*'Hintergrund Berechnung'!$I$941,MAX($E668:$G668)/($D668^0.70558407859294)*'Hintergrund Berechnung'!$I$942)</f>
        <v>#DIV/0!</v>
      </c>
      <c r="Q668" s="16" t="e">
        <f>IF($C668&lt;16,MAX($H668:$J668)/($D668^0.70558407859294)*'Hintergrund Berechnung'!$I$941,MAX($H668:$J668)/($D668^0.70558407859294)*'Hintergrund Berechnung'!$I$942)</f>
        <v>#DIV/0!</v>
      </c>
      <c r="R668" s="16" t="e">
        <f t="shared" si="31"/>
        <v>#DIV/0!</v>
      </c>
      <c r="S668" s="16" t="e">
        <f>ROUND(IF(C668&lt;16,$K668/($D668^0.450818786555515)*'Hintergrund Berechnung'!$N$941,$K668/($D668^0.450818786555515)*'Hintergrund Berechnung'!$N$942),0)</f>
        <v>#DIV/0!</v>
      </c>
      <c r="T668" s="16">
        <f>ROUND(IF(C668&lt;16,$L668*'Hintergrund Berechnung'!$O$941,$L668*'Hintergrund Berechnung'!$O$942),0)</f>
        <v>0</v>
      </c>
      <c r="U668" s="16">
        <f>ROUND(IF(C668&lt;16,IF(M668&gt;0,(25-$M668)*'Hintergrund Berechnung'!$J$941,0),IF(M668&gt;0,(25-$M668)*'Hintergrund Berechnung'!$J$942,0)),0)</f>
        <v>0</v>
      </c>
      <c r="V668" s="18" t="e">
        <f t="shared" si="32"/>
        <v>#DIV/0!</v>
      </c>
    </row>
    <row r="669" spans="15:22" x14ac:dyDescent="0.5">
      <c r="O669" s="16">
        <f t="shared" si="30"/>
        <v>0</v>
      </c>
      <c r="P669" s="16" t="e">
        <f>IF($C669&lt;16,MAX($E669:$G669)/($D669^0.70558407859294)*'Hintergrund Berechnung'!$I$941,MAX($E669:$G669)/($D669^0.70558407859294)*'Hintergrund Berechnung'!$I$942)</f>
        <v>#DIV/0!</v>
      </c>
      <c r="Q669" s="16" t="e">
        <f>IF($C669&lt;16,MAX($H669:$J669)/($D669^0.70558407859294)*'Hintergrund Berechnung'!$I$941,MAX($H669:$J669)/($D669^0.70558407859294)*'Hintergrund Berechnung'!$I$942)</f>
        <v>#DIV/0!</v>
      </c>
      <c r="R669" s="16" t="e">
        <f t="shared" si="31"/>
        <v>#DIV/0!</v>
      </c>
      <c r="S669" s="16" t="e">
        <f>ROUND(IF(C669&lt;16,$K669/($D669^0.450818786555515)*'Hintergrund Berechnung'!$N$941,$K669/($D669^0.450818786555515)*'Hintergrund Berechnung'!$N$942),0)</f>
        <v>#DIV/0!</v>
      </c>
      <c r="T669" s="16">
        <f>ROUND(IF(C669&lt;16,$L669*'Hintergrund Berechnung'!$O$941,$L669*'Hintergrund Berechnung'!$O$942),0)</f>
        <v>0</v>
      </c>
      <c r="U669" s="16">
        <f>ROUND(IF(C669&lt;16,IF(M669&gt;0,(25-$M669)*'Hintergrund Berechnung'!$J$941,0),IF(M669&gt;0,(25-$M669)*'Hintergrund Berechnung'!$J$942,0)),0)</f>
        <v>0</v>
      </c>
      <c r="V669" s="18" t="e">
        <f t="shared" si="32"/>
        <v>#DIV/0!</v>
      </c>
    </row>
    <row r="670" spans="15:22" x14ac:dyDescent="0.5">
      <c r="O670" s="16">
        <f t="shared" si="30"/>
        <v>0</v>
      </c>
      <c r="P670" s="16" t="e">
        <f>IF($C670&lt;16,MAX($E670:$G670)/($D670^0.70558407859294)*'Hintergrund Berechnung'!$I$941,MAX($E670:$G670)/($D670^0.70558407859294)*'Hintergrund Berechnung'!$I$942)</f>
        <v>#DIV/0!</v>
      </c>
      <c r="Q670" s="16" t="e">
        <f>IF($C670&lt;16,MAX($H670:$J670)/($D670^0.70558407859294)*'Hintergrund Berechnung'!$I$941,MAX($H670:$J670)/($D670^0.70558407859294)*'Hintergrund Berechnung'!$I$942)</f>
        <v>#DIV/0!</v>
      </c>
      <c r="R670" s="16" t="e">
        <f t="shared" si="31"/>
        <v>#DIV/0!</v>
      </c>
      <c r="S670" s="16" t="e">
        <f>ROUND(IF(C670&lt;16,$K670/($D670^0.450818786555515)*'Hintergrund Berechnung'!$N$941,$K670/($D670^0.450818786555515)*'Hintergrund Berechnung'!$N$942),0)</f>
        <v>#DIV/0!</v>
      </c>
      <c r="T670" s="16">
        <f>ROUND(IF(C670&lt;16,$L670*'Hintergrund Berechnung'!$O$941,$L670*'Hintergrund Berechnung'!$O$942),0)</f>
        <v>0</v>
      </c>
      <c r="U670" s="16">
        <f>ROUND(IF(C670&lt;16,IF(M670&gt;0,(25-$M670)*'Hintergrund Berechnung'!$J$941,0),IF(M670&gt;0,(25-$M670)*'Hintergrund Berechnung'!$J$942,0)),0)</f>
        <v>0</v>
      </c>
      <c r="V670" s="18" t="e">
        <f t="shared" si="32"/>
        <v>#DIV/0!</v>
      </c>
    </row>
    <row r="671" spans="15:22" x14ac:dyDescent="0.5">
      <c r="O671" s="16">
        <f t="shared" si="30"/>
        <v>0</v>
      </c>
      <c r="P671" s="16" t="e">
        <f>IF($C671&lt;16,MAX($E671:$G671)/($D671^0.70558407859294)*'Hintergrund Berechnung'!$I$941,MAX($E671:$G671)/($D671^0.70558407859294)*'Hintergrund Berechnung'!$I$942)</f>
        <v>#DIV/0!</v>
      </c>
      <c r="Q671" s="16" t="e">
        <f>IF($C671&lt;16,MAX($H671:$J671)/($D671^0.70558407859294)*'Hintergrund Berechnung'!$I$941,MAX($H671:$J671)/($D671^0.70558407859294)*'Hintergrund Berechnung'!$I$942)</f>
        <v>#DIV/0!</v>
      </c>
      <c r="R671" s="16" t="e">
        <f t="shared" si="31"/>
        <v>#DIV/0!</v>
      </c>
      <c r="S671" s="16" t="e">
        <f>ROUND(IF(C671&lt;16,$K671/($D671^0.450818786555515)*'Hintergrund Berechnung'!$N$941,$K671/($D671^0.450818786555515)*'Hintergrund Berechnung'!$N$942),0)</f>
        <v>#DIV/0!</v>
      </c>
      <c r="T671" s="16">
        <f>ROUND(IF(C671&lt;16,$L671*'Hintergrund Berechnung'!$O$941,$L671*'Hintergrund Berechnung'!$O$942),0)</f>
        <v>0</v>
      </c>
      <c r="U671" s="16">
        <f>ROUND(IF(C671&lt;16,IF(M671&gt;0,(25-$M671)*'Hintergrund Berechnung'!$J$941,0),IF(M671&gt;0,(25-$M671)*'Hintergrund Berechnung'!$J$942,0)),0)</f>
        <v>0</v>
      </c>
      <c r="V671" s="18" t="e">
        <f t="shared" si="32"/>
        <v>#DIV/0!</v>
      </c>
    </row>
    <row r="672" spans="15:22" x14ac:dyDescent="0.5">
      <c r="O672" s="16">
        <f t="shared" si="30"/>
        <v>0</v>
      </c>
      <c r="P672" s="16" t="e">
        <f>IF($C672&lt;16,MAX($E672:$G672)/($D672^0.70558407859294)*'Hintergrund Berechnung'!$I$941,MAX($E672:$G672)/($D672^0.70558407859294)*'Hintergrund Berechnung'!$I$942)</f>
        <v>#DIV/0!</v>
      </c>
      <c r="Q672" s="16" t="e">
        <f>IF($C672&lt;16,MAX($H672:$J672)/($D672^0.70558407859294)*'Hintergrund Berechnung'!$I$941,MAX($H672:$J672)/($D672^0.70558407859294)*'Hintergrund Berechnung'!$I$942)</f>
        <v>#DIV/0!</v>
      </c>
      <c r="R672" s="16" t="e">
        <f t="shared" si="31"/>
        <v>#DIV/0!</v>
      </c>
      <c r="S672" s="16" t="e">
        <f>ROUND(IF(C672&lt;16,$K672/($D672^0.450818786555515)*'Hintergrund Berechnung'!$N$941,$K672/($D672^0.450818786555515)*'Hintergrund Berechnung'!$N$942),0)</f>
        <v>#DIV/0!</v>
      </c>
      <c r="T672" s="16">
        <f>ROUND(IF(C672&lt;16,$L672*'Hintergrund Berechnung'!$O$941,$L672*'Hintergrund Berechnung'!$O$942),0)</f>
        <v>0</v>
      </c>
      <c r="U672" s="16">
        <f>ROUND(IF(C672&lt;16,IF(M672&gt;0,(25-$M672)*'Hintergrund Berechnung'!$J$941,0),IF(M672&gt;0,(25-$M672)*'Hintergrund Berechnung'!$J$942,0)),0)</f>
        <v>0</v>
      </c>
      <c r="V672" s="18" t="e">
        <f t="shared" si="32"/>
        <v>#DIV/0!</v>
      </c>
    </row>
    <row r="673" spans="15:22" x14ac:dyDescent="0.5">
      <c r="O673" s="16">
        <f t="shared" si="30"/>
        <v>0</v>
      </c>
      <c r="P673" s="16" t="e">
        <f>IF($C673&lt;16,MAX($E673:$G673)/($D673^0.70558407859294)*'Hintergrund Berechnung'!$I$941,MAX($E673:$G673)/($D673^0.70558407859294)*'Hintergrund Berechnung'!$I$942)</f>
        <v>#DIV/0!</v>
      </c>
      <c r="Q673" s="16" t="e">
        <f>IF($C673&lt;16,MAX($H673:$J673)/($D673^0.70558407859294)*'Hintergrund Berechnung'!$I$941,MAX($H673:$J673)/($D673^0.70558407859294)*'Hintergrund Berechnung'!$I$942)</f>
        <v>#DIV/0!</v>
      </c>
      <c r="R673" s="16" t="e">
        <f t="shared" si="31"/>
        <v>#DIV/0!</v>
      </c>
      <c r="S673" s="16" t="e">
        <f>ROUND(IF(C673&lt;16,$K673/($D673^0.450818786555515)*'Hintergrund Berechnung'!$N$941,$K673/($D673^0.450818786555515)*'Hintergrund Berechnung'!$N$942),0)</f>
        <v>#DIV/0!</v>
      </c>
      <c r="T673" s="16">
        <f>ROUND(IF(C673&lt;16,$L673*'Hintergrund Berechnung'!$O$941,$L673*'Hintergrund Berechnung'!$O$942),0)</f>
        <v>0</v>
      </c>
      <c r="U673" s="16">
        <f>ROUND(IF(C673&lt;16,IF(M673&gt;0,(25-$M673)*'Hintergrund Berechnung'!$J$941,0),IF(M673&gt;0,(25-$M673)*'Hintergrund Berechnung'!$J$942,0)),0)</f>
        <v>0</v>
      </c>
      <c r="V673" s="18" t="e">
        <f t="shared" si="32"/>
        <v>#DIV/0!</v>
      </c>
    </row>
    <row r="674" spans="15:22" x14ac:dyDescent="0.5">
      <c r="O674" s="16">
        <f t="shared" si="30"/>
        <v>0</v>
      </c>
      <c r="P674" s="16" t="e">
        <f>IF($C674&lt;16,MAX($E674:$G674)/($D674^0.70558407859294)*'Hintergrund Berechnung'!$I$941,MAX($E674:$G674)/($D674^0.70558407859294)*'Hintergrund Berechnung'!$I$942)</f>
        <v>#DIV/0!</v>
      </c>
      <c r="Q674" s="16" t="e">
        <f>IF($C674&lt;16,MAX($H674:$J674)/($D674^0.70558407859294)*'Hintergrund Berechnung'!$I$941,MAX($H674:$J674)/($D674^0.70558407859294)*'Hintergrund Berechnung'!$I$942)</f>
        <v>#DIV/0!</v>
      </c>
      <c r="R674" s="16" t="e">
        <f t="shared" si="31"/>
        <v>#DIV/0!</v>
      </c>
      <c r="S674" s="16" t="e">
        <f>ROUND(IF(C674&lt;16,$K674/($D674^0.450818786555515)*'Hintergrund Berechnung'!$N$941,$K674/($D674^0.450818786555515)*'Hintergrund Berechnung'!$N$942),0)</f>
        <v>#DIV/0!</v>
      </c>
      <c r="T674" s="16">
        <f>ROUND(IF(C674&lt;16,$L674*'Hintergrund Berechnung'!$O$941,$L674*'Hintergrund Berechnung'!$O$942),0)</f>
        <v>0</v>
      </c>
      <c r="U674" s="16">
        <f>ROUND(IF(C674&lt;16,IF(M674&gt;0,(25-$M674)*'Hintergrund Berechnung'!$J$941,0),IF(M674&gt;0,(25-$M674)*'Hintergrund Berechnung'!$J$942,0)),0)</f>
        <v>0</v>
      </c>
      <c r="V674" s="18" t="e">
        <f t="shared" si="32"/>
        <v>#DIV/0!</v>
      </c>
    </row>
    <row r="675" spans="15:22" x14ac:dyDescent="0.5">
      <c r="O675" s="16">
        <f t="shared" si="30"/>
        <v>0</v>
      </c>
      <c r="P675" s="16" t="e">
        <f>IF($C675&lt;16,MAX($E675:$G675)/($D675^0.70558407859294)*'Hintergrund Berechnung'!$I$941,MAX($E675:$G675)/($D675^0.70558407859294)*'Hintergrund Berechnung'!$I$942)</f>
        <v>#DIV/0!</v>
      </c>
      <c r="Q675" s="16" t="e">
        <f>IF($C675&lt;16,MAX($H675:$J675)/($D675^0.70558407859294)*'Hintergrund Berechnung'!$I$941,MAX($H675:$J675)/($D675^0.70558407859294)*'Hintergrund Berechnung'!$I$942)</f>
        <v>#DIV/0!</v>
      </c>
      <c r="R675" s="16" t="e">
        <f t="shared" si="31"/>
        <v>#DIV/0!</v>
      </c>
      <c r="S675" s="16" t="e">
        <f>ROUND(IF(C675&lt;16,$K675/($D675^0.450818786555515)*'Hintergrund Berechnung'!$N$941,$K675/($D675^0.450818786555515)*'Hintergrund Berechnung'!$N$942),0)</f>
        <v>#DIV/0!</v>
      </c>
      <c r="T675" s="16">
        <f>ROUND(IF(C675&lt;16,$L675*'Hintergrund Berechnung'!$O$941,$L675*'Hintergrund Berechnung'!$O$942),0)</f>
        <v>0</v>
      </c>
      <c r="U675" s="16">
        <f>ROUND(IF(C675&lt;16,IF(M675&gt;0,(25-$M675)*'Hintergrund Berechnung'!$J$941,0),IF(M675&gt;0,(25-$M675)*'Hintergrund Berechnung'!$J$942,0)),0)</f>
        <v>0</v>
      </c>
      <c r="V675" s="18" t="e">
        <f t="shared" si="32"/>
        <v>#DIV/0!</v>
      </c>
    </row>
    <row r="676" spans="15:22" x14ac:dyDescent="0.5">
      <c r="O676" s="16">
        <f t="shared" si="30"/>
        <v>0</v>
      </c>
      <c r="P676" s="16" t="e">
        <f>IF($C676&lt;16,MAX($E676:$G676)/($D676^0.70558407859294)*'Hintergrund Berechnung'!$I$941,MAX($E676:$G676)/($D676^0.70558407859294)*'Hintergrund Berechnung'!$I$942)</f>
        <v>#DIV/0!</v>
      </c>
      <c r="Q676" s="16" t="e">
        <f>IF($C676&lt;16,MAX($H676:$J676)/($D676^0.70558407859294)*'Hintergrund Berechnung'!$I$941,MAX($H676:$J676)/($D676^0.70558407859294)*'Hintergrund Berechnung'!$I$942)</f>
        <v>#DIV/0!</v>
      </c>
      <c r="R676" s="16" t="e">
        <f t="shared" si="31"/>
        <v>#DIV/0!</v>
      </c>
      <c r="S676" s="16" t="e">
        <f>ROUND(IF(C676&lt;16,$K676/($D676^0.450818786555515)*'Hintergrund Berechnung'!$N$941,$K676/($D676^0.450818786555515)*'Hintergrund Berechnung'!$N$942),0)</f>
        <v>#DIV/0!</v>
      </c>
      <c r="T676" s="16">
        <f>ROUND(IF(C676&lt;16,$L676*'Hintergrund Berechnung'!$O$941,$L676*'Hintergrund Berechnung'!$O$942),0)</f>
        <v>0</v>
      </c>
      <c r="U676" s="16">
        <f>ROUND(IF(C676&lt;16,IF(M676&gt;0,(25-$M676)*'Hintergrund Berechnung'!$J$941,0),IF(M676&gt;0,(25-$M676)*'Hintergrund Berechnung'!$J$942,0)),0)</f>
        <v>0</v>
      </c>
      <c r="V676" s="18" t="e">
        <f t="shared" si="32"/>
        <v>#DIV/0!</v>
      </c>
    </row>
    <row r="677" spans="15:22" x14ac:dyDescent="0.5">
      <c r="O677" s="16">
        <f t="shared" si="30"/>
        <v>0</v>
      </c>
      <c r="P677" s="16" t="e">
        <f>IF($C677&lt;16,MAX($E677:$G677)/($D677^0.70558407859294)*'Hintergrund Berechnung'!$I$941,MAX($E677:$G677)/($D677^0.70558407859294)*'Hintergrund Berechnung'!$I$942)</f>
        <v>#DIV/0!</v>
      </c>
      <c r="Q677" s="16" t="e">
        <f>IF($C677&lt;16,MAX($H677:$J677)/($D677^0.70558407859294)*'Hintergrund Berechnung'!$I$941,MAX($H677:$J677)/($D677^0.70558407859294)*'Hintergrund Berechnung'!$I$942)</f>
        <v>#DIV/0!</v>
      </c>
      <c r="R677" s="16" t="e">
        <f t="shared" si="31"/>
        <v>#DIV/0!</v>
      </c>
      <c r="S677" s="16" t="e">
        <f>ROUND(IF(C677&lt;16,$K677/($D677^0.450818786555515)*'Hintergrund Berechnung'!$N$941,$K677/($D677^0.450818786555515)*'Hintergrund Berechnung'!$N$942),0)</f>
        <v>#DIV/0!</v>
      </c>
      <c r="T677" s="16">
        <f>ROUND(IF(C677&lt;16,$L677*'Hintergrund Berechnung'!$O$941,$L677*'Hintergrund Berechnung'!$O$942),0)</f>
        <v>0</v>
      </c>
      <c r="U677" s="16">
        <f>ROUND(IF(C677&lt;16,IF(M677&gt;0,(25-$M677)*'Hintergrund Berechnung'!$J$941,0),IF(M677&gt;0,(25-$M677)*'Hintergrund Berechnung'!$J$942,0)),0)</f>
        <v>0</v>
      </c>
      <c r="V677" s="18" t="e">
        <f t="shared" si="32"/>
        <v>#DIV/0!</v>
      </c>
    </row>
    <row r="678" spans="15:22" x14ac:dyDescent="0.5">
      <c r="O678" s="16">
        <f t="shared" si="30"/>
        <v>0</v>
      </c>
      <c r="P678" s="16" t="e">
        <f>IF($C678&lt;16,MAX($E678:$G678)/($D678^0.70558407859294)*'Hintergrund Berechnung'!$I$941,MAX($E678:$G678)/($D678^0.70558407859294)*'Hintergrund Berechnung'!$I$942)</f>
        <v>#DIV/0!</v>
      </c>
      <c r="Q678" s="16" t="e">
        <f>IF($C678&lt;16,MAX($H678:$J678)/($D678^0.70558407859294)*'Hintergrund Berechnung'!$I$941,MAX($H678:$J678)/($D678^0.70558407859294)*'Hintergrund Berechnung'!$I$942)</f>
        <v>#DIV/0!</v>
      </c>
      <c r="R678" s="16" t="e">
        <f t="shared" si="31"/>
        <v>#DIV/0!</v>
      </c>
      <c r="S678" s="16" t="e">
        <f>ROUND(IF(C678&lt;16,$K678/($D678^0.450818786555515)*'Hintergrund Berechnung'!$N$941,$K678/($D678^0.450818786555515)*'Hintergrund Berechnung'!$N$942),0)</f>
        <v>#DIV/0!</v>
      </c>
      <c r="T678" s="16">
        <f>ROUND(IF(C678&lt;16,$L678*'Hintergrund Berechnung'!$O$941,$L678*'Hintergrund Berechnung'!$O$942),0)</f>
        <v>0</v>
      </c>
      <c r="U678" s="16">
        <f>ROUND(IF(C678&lt;16,IF(M678&gt;0,(25-$M678)*'Hintergrund Berechnung'!$J$941,0),IF(M678&gt;0,(25-$M678)*'Hintergrund Berechnung'!$J$942,0)),0)</f>
        <v>0</v>
      </c>
      <c r="V678" s="18" t="e">
        <f t="shared" si="32"/>
        <v>#DIV/0!</v>
      </c>
    </row>
    <row r="679" spans="15:22" x14ac:dyDescent="0.5">
      <c r="O679" s="16">
        <f t="shared" si="30"/>
        <v>0</v>
      </c>
      <c r="P679" s="16" t="e">
        <f>IF($C679&lt;16,MAX($E679:$G679)/($D679^0.70558407859294)*'Hintergrund Berechnung'!$I$941,MAX($E679:$G679)/($D679^0.70558407859294)*'Hintergrund Berechnung'!$I$942)</f>
        <v>#DIV/0!</v>
      </c>
      <c r="Q679" s="16" t="e">
        <f>IF($C679&lt;16,MAX($H679:$J679)/($D679^0.70558407859294)*'Hintergrund Berechnung'!$I$941,MAX($H679:$J679)/($D679^0.70558407859294)*'Hintergrund Berechnung'!$I$942)</f>
        <v>#DIV/0!</v>
      </c>
      <c r="R679" s="16" t="e">
        <f t="shared" si="31"/>
        <v>#DIV/0!</v>
      </c>
      <c r="S679" s="16" t="e">
        <f>ROUND(IF(C679&lt;16,$K679/($D679^0.450818786555515)*'Hintergrund Berechnung'!$N$941,$K679/($D679^0.450818786555515)*'Hintergrund Berechnung'!$N$942),0)</f>
        <v>#DIV/0!</v>
      </c>
      <c r="T679" s="16">
        <f>ROUND(IF(C679&lt;16,$L679*'Hintergrund Berechnung'!$O$941,$L679*'Hintergrund Berechnung'!$O$942),0)</f>
        <v>0</v>
      </c>
      <c r="U679" s="16">
        <f>ROUND(IF(C679&lt;16,IF(M679&gt;0,(25-$M679)*'Hintergrund Berechnung'!$J$941,0),IF(M679&gt;0,(25-$M679)*'Hintergrund Berechnung'!$J$942,0)),0)</f>
        <v>0</v>
      </c>
      <c r="V679" s="18" t="e">
        <f t="shared" si="32"/>
        <v>#DIV/0!</v>
      </c>
    </row>
    <row r="680" spans="15:22" x14ac:dyDescent="0.5">
      <c r="O680" s="16">
        <f t="shared" si="30"/>
        <v>0</v>
      </c>
      <c r="P680" s="16" t="e">
        <f>IF($C680&lt;16,MAX($E680:$G680)/($D680^0.70558407859294)*'Hintergrund Berechnung'!$I$941,MAX($E680:$G680)/($D680^0.70558407859294)*'Hintergrund Berechnung'!$I$942)</f>
        <v>#DIV/0!</v>
      </c>
      <c r="Q680" s="16" t="e">
        <f>IF($C680&lt;16,MAX($H680:$J680)/($D680^0.70558407859294)*'Hintergrund Berechnung'!$I$941,MAX($H680:$J680)/($D680^0.70558407859294)*'Hintergrund Berechnung'!$I$942)</f>
        <v>#DIV/0!</v>
      </c>
      <c r="R680" s="16" t="e">
        <f t="shared" si="31"/>
        <v>#DIV/0!</v>
      </c>
      <c r="S680" s="16" t="e">
        <f>ROUND(IF(C680&lt;16,$K680/($D680^0.450818786555515)*'Hintergrund Berechnung'!$N$941,$K680/($D680^0.450818786555515)*'Hintergrund Berechnung'!$N$942),0)</f>
        <v>#DIV/0!</v>
      </c>
      <c r="T680" s="16">
        <f>ROUND(IF(C680&lt;16,$L680*'Hintergrund Berechnung'!$O$941,$L680*'Hintergrund Berechnung'!$O$942),0)</f>
        <v>0</v>
      </c>
      <c r="U680" s="16">
        <f>ROUND(IF(C680&lt;16,IF(M680&gt;0,(25-$M680)*'Hintergrund Berechnung'!$J$941,0),IF(M680&gt;0,(25-$M680)*'Hintergrund Berechnung'!$J$942,0)),0)</f>
        <v>0</v>
      </c>
      <c r="V680" s="18" t="e">
        <f t="shared" si="32"/>
        <v>#DIV/0!</v>
      </c>
    </row>
    <row r="681" spans="15:22" x14ac:dyDescent="0.5">
      <c r="O681" s="16">
        <f t="shared" si="30"/>
        <v>0</v>
      </c>
      <c r="P681" s="16" t="e">
        <f>IF($C681&lt;16,MAX($E681:$G681)/($D681^0.70558407859294)*'Hintergrund Berechnung'!$I$941,MAX($E681:$G681)/($D681^0.70558407859294)*'Hintergrund Berechnung'!$I$942)</f>
        <v>#DIV/0!</v>
      </c>
      <c r="Q681" s="16" t="e">
        <f>IF($C681&lt;16,MAX($H681:$J681)/($D681^0.70558407859294)*'Hintergrund Berechnung'!$I$941,MAX($H681:$J681)/($D681^0.70558407859294)*'Hintergrund Berechnung'!$I$942)</f>
        <v>#DIV/0!</v>
      </c>
      <c r="R681" s="16" t="e">
        <f t="shared" si="31"/>
        <v>#DIV/0!</v>
      </c>
      <c r="S681" s="16" t="e">
        <f>ROUND(IF(C681&lt;16,$K681/($D681^0.450818786555515)*'Hintergrund Berechnung'!$N$941,$K681/($D681^0.450818786555515)*'Hintergrund Berechnung'!$N$942),0)</f>
        <v>#DIV/0!</v>
      </c>
      <c r="T681" s="16">
        <f>ROUND(IF(C681&lt;16,$L681*'Hintergrund Berechnung'!$O$941,$L681*'Hintergrund Berechnung'!$O$942),0)</f>
        <v>0</v>
      </c>
      <c r="U681" s="16">
        <f>ROUND(IF(C681&lt;16,IF(M681&gt;0,(25-$M681)*'Hintergrund Berechnung'!$J$941,0),IF(M681&gt;0,(25-$M681)*'Hintergrund Berechnung'!$J$942,0)),0)</f>
        <v>0</v>
      </c>
      <c r="V681" s="18" t="e">
        <f t="shared" si="32"/>
        <v>#DIV/0!</v>
      </c>
    </row>
    <row r="682" spans="15:22" x14ac:dyDescent="0.5">
      <c r="O682" s="16">
        <f t="shared" si="30"/>
        <v>0</v>
      </c>
      <c r="P682" s="16" t="e">
        <f>IF($C682&lt;16,MAX($E682:$G682)/($D682^0.70558407859294)*'Hintergrund Berechnung'!$I$941,MAX($E682:$G682)/($D682^0.70558407859294)*'Hintergrund Berechnung'!$I$942)</f>
        <v>#DIV/0!</v>
      </c>
      <c r="Q682" s="16" t="e">
        <f>IF($C682&lt;16,MAX($H682:$J682)/($D682^0.70558407859294)*'Hintergrund Berechnung'!$I$941,MAX($H682:$J682)/($D682^0.70558407859294)*'Hintergrund Berechnung'!$I$942)</f>
        <v>#DIV/0!</v>
      </c>
      <c r="R682" s="16" t="e">
        <f t="shared" si="31"/>
        <v>#DIV/0!</v>
      </c>
      <c r="S682" s="16" t="e">
        <f>ROUND(IF(C682&lt;16,$K682/($D682^0.450818786555515)*'Hintergrund Berechnung'!$N$941,$K682/($D682^0.450818786555515)*'Hintergrund Berechnung'!$N$942),0)</f>
        <v>#DIV/0!</v>
      </c>
      <c r="T682" s="16">
        <f>ROUND(IF(C682&lt;16,$L682*'Hintergrund Berechnung'!$O$941,$L682*'Hintergrund Berechnung'!$O$942),0)</f>
        <v>0</v>
      </c>
      <c r="U682" s="16">
        <f>ROUND(IF(C682&lt;16,IF(M682&gt;0,(25-$M682)*'Hintergrund Berechnung'!$J$941,0),IF(M682&gt;0,(25-$M682)*'Hintergrund Berechnung'!$J$942,0)),0)</f>
        <v>0</v>
      </c>
      <c r="V682" s="18" t="e">
        <f t="shared" si="32"/>
        <v>#DIV/0!</v>
      </c>
    </row>
    <row r="683" spans="15:22" x14ac:dyDescent="0.5">
      <c r="O683" s="16">
        <f t="shared" si="30"/>
        <v>0</v>
      </c>
      <c r="P683" s="16" t="e">
        <f>IF($C683&lt;16,MAX($E683:$G683)/($D683^0.70558407859294)*'Hintergrund Berechnung'!$I$941,MAX($E683:$G683)/($D683^0.70558407859294)*'Hintergrund Berechnung'!$I$942)</f>
        <v>#DIV/0!</v>
      </c>
      <c r="Q683" s="16" t="e">
        <f>IF($C683&lt;16,MAX($H683:$J683)/($D683^0.70558407859294)*'Hintergrund Berechnung'!$I$941,MAX($H683:$J683)/($D683^0.70558407859294)*'Hintergrund Berechnung'!$I$942)</f>
        <v>#DIV/0!</v>
      </c>
      <c r="R683" s="16" t="e">
        <f t="shared" si="31"/>
        <v>#DIV/0!</v>
      </c>
      <c r="S683" s="16" t="e">
        <f>ROUND(IF(C683&lt;16,$K683/($D683^0.450818786555515)*'Hintergrund Berechnung'!$N$941,$K683/($D683^0.450818786555515)*'Hintergrund Berechnung'!$N$942),0)</f>
        <v>#DIV/0!</v>
      </c>
      <c r="T683" s="16">
        <f>ROUND(IF(C683&lt;16,$L683*'Hintergrund Berechnung'!$O$941,$L683*'Hintergrund Berechnung'!$O$942),0)</f>
        <v>0</v>
      </c>
      <c r="U683" s="16">
        <f>ROUND(IF(C683&lt;16,IF(M683&gt;0,(25-$M683)*'Hintergrund Berechnung'!$J$941,0),IF(M683&gt;0,(25-$M683)*'Hintergrund Berechnung'!$J$942,0)),0)</f>
        <v>0</v>
      </c>
      <c r="V683" s="18" t="e">
        <f t="shared" si="32"/>
        <v>#DIV/0!</v>
      </c>
    </row>
    <row r="684" spans="15:22" x14ac:dyDescent="0.5">
      <c r="O684" s="16">
        <f t="shared" si="30"/>
        <v>0</v>
      </c>
      <c r="P684" s="16" t="e">
        <f>IF($C684&lt;16,MAX($E684:$G684)/($D684^0.70558407859294)*'Hintergrund Berechnung'!$I$941,MAX($E684:$G684)/($D684^0.70558407859294)*'Hintergrund Berechnung'!$I$942)</f>
        <v>#DIV/0!</v>
      </c>
      <c r="Q684" s="16" t="e">
        <f>IF($C684&lt;16,MAX($H684:$J684)/($D684^0.70558407859294)*'Hintergrund Berechnung'!$I$941,MAX($H684:$J684)/($D684^0.70558407859294)*'Hintergrund Berechnung'!$I$942)</f>
        <v>#DIV/0!</v>
      </c>
      <c r="R684" s="16" t="e">
        <f t="shared" si="31"/>
        <v>#DIV/0!</v>
      </c>
      <c r="S684" s="16" t="e">
        <f>ROUND(IF(C684&lt;16,$K684/($D684^0.450818786555515)*'Hintergrund Berechnung'!$N$941,$K684/($D684^0.450818786555515)*'Hintergrund Berechnung'!$N$942),0)</f>
        <v>#DIV/0!</v>
      </c>
      <c r="T684" s="16">
        <f>ROUND(IF(C684&lt;16,$L684*'Hintergrund Berechnung'!$O$941,$L684*'Hintergrund Berechnung'!$O$942),0)</f>
        <v>0</v>
      </c>
      <c r="U684" s="16">
        <f>ROUND(IF(C684&lt;16,IF(M684&gt;0,(25-$M684)*'Hintergrund Berechnung'!$J$941,0),IF(M684&gt;0,(25-$M684)*'Hintergrund Berechnung'!$J$942,0)),0)</f>
        <v>0</v>
      </c>
      <c r="V684" s="18" t="e">
        <f t="shared" si="32"/>
        <v>#DIV/0!</v>
      </c>
    </row>
    <row r="685" spans="15:22" x14ac:dyDescent="0.5">
      <c r="O685" s="16">
        <f t="shared" si="30"/>
        <v>0</v>
      </c>
      <c r="P685" s="16" t="e">
        <f>IF($C685&lt;16,MAX($E685:$G685)/($D685^0.70558407859294)*'Hintergrund Berechnung'!$I$941,MAX($E685:$G685)/($D685^0.70558407859294)*'Hintergrund Berechnung'!$I$942)</f>
        <v>#DIV/0!</v>
      </c>
      <c r="Q685" s="16" t="e">
        <f>IF($C685&lt;16,MAX($H685:$J685)/($D685^0.70558407859294)*'Hintergrund Berechnung'!$I$941,MAX($H685:$J685)/($D685^0.70558407859294)*'Hintergrund Berechnung'!$I$942)</f>
        <v>#DIV/0!</v>
      </c>
      <c r="R685" s="16" t="e">
        <f t="shared" si="31"/>
        <v>#DIV/0!</v>
      </c>
      <c r="S685" s="16" t="e">
        <f>ROUND(IF(C685&lt;16,$K685/($D685^0.450818786555515)*'Hintergrund Berechnung'!$N$941,$K685/($D685^0.450818786555515)*'Hintergrund Berechnung'!$N$942),0)</f>
        <v>#DIV/0!</v>
      </c>
      <c r="T685" s="16">
        <f>ROUND(IF(C685&lt;16,$L685*'Hintergrund Berechnung'!$O$941,$L685*'Hintergrund Berechnung'!$O$942),0)</f>
        <v>0</v>
      </c>
      <c r="U685" s="16">
        <f>ROUND(IF(C685&lt;16,IF(M685&gt;0,(25-$M685)*'Hintergrund Berechnung'!$J$941,0),IF(M685&gt;0,(25-$M685)*'Hintergrund Berechnung'!$J$942,0)),0)</f>
        <v>0</v>
      </c>
      <c r="V685" s="18" t="e">
        <f t="shared" si="32"/>
        <v>#DIV/0!</v>
      </c>
    </row>
    <row r="686" spans="15:22" x14ac:dyDescent="0.5">
      <c r="O686" s="16">
        <f t="shared" si="30"/>
        <v>0</v>
      </c>
      <c r="P686" s="16" t="e">
        <f>IF($C686&lt;16,MAX($E686:$G686)/($D686^0.70558407859294)*'Hintergrund Berechnung'!$I$941,MAX($E686:$G686)/($D686^0.70558407859294)*'Hintergrund Berechnung'!$I$942)</f>
        <v>#DIV/0!</v>
      </c>
      <c r="Q686" s="16" t="e">
        <f>IF($C686&lt;16,MAX($H686:$J686)/($D686^0.70558407859294)*'Hintergrund Berechnung'!$I$941,MAX($H686:$J686)/($D686^0.70558407859294)*'Hintergrund Berechnung'!$I$942)</f>
        <v>#DIV/0!</v>
      </c>
      <c r="R686" s="16" t="e">
        <f t="shared" si="31"/>
        <v>#DIV/0!</v>
      </c>
      <c r="S686" s="16" t="e">
        <f>ROUND(IF(C686&lt;16,$K686/($D686^0.450818786555515)*'Hintergrund Berechnung'!$N$941,$K686/($D686^0.450818786555515)*'Hintergrund Berechnung'!$N$942),0)</f>
        <v>#DIV/0!</v>
      </c>
      <c r="T686" s="16">
        <f>ROUND(IF(C686&lt;16,$L686*'Hintergrund Berechnung'!$O$941,$L686*'Hintergrund Berechnung'!$O$942),0)</f>
        <v>0</v>
      </c>
      <c r="U686" s="16">
        <f>ROUND(IF(C686&lt;16,IF(M686&gt;0,(25-$M686)*'Hintergrund Berechnung'!$J$941,0),IF(M686&gt;0,(25-$M686)*'Hintergrund Berechnung'!$J$942,0)),0)</f>
        <v>0</v>
      </c>
      <c r="V686" s="18" t="e">
        <f t="shared" si="32"/>
        <v>#DIV/0!</v>
      </c>
    </row>
    <row r="687" spans="15:22" x14ac:dyDescent="0.5">
      <c r="O687" s="16">
        <f t="shared" si="30"/>
        <v>0</v>
      </c>
      <c r="P687" s="16" t="e">
        <f>IF($C687&lt;16,MAX($E687:$G687)/($D687^0.70558407859294)*'Hintergrund Berechnung'!$I$941,MAX($E687:$G687)/($D687^0.70558407859294)*'Hintergrund Berechnung'!$I$942)</f>
        <v>#DIV/0!</v>
      </c>
      <c r="Q687" s="16" t="e">
        <f>IF($C687&lt;16,MAX($H687:$J687)/($D687^0.70558407859294)*'Hintergrund Berechnung'!$I$941,MAX($H687:$J687)/($D687^0.70558407859294)*'Hintergrund Berechnung'!$I$942)</f>
        <v>#DIV/0!</v>
      </c>
      <c r="R687" s="16" t="e">
        <f t="shared" si="31"/>
        <v>#DIV/0!</v>
      </c>
      <c r="S687" s="16" t="e">
        <f>ROUND(IF(C687&lt;16,$K687/($D687^0.450818786555515)*'Hintergrund Berechnung'!$N$941,$K687/($D687^0.450818786555515)*'Hintergrund Berechnung'!$N$942),0)</f>
        <v>#DIV/0!</v>
      </c>
      <c r="T687" s="16">
        <f>ROUND(IF(C687&lt;16,$L687*'Hintergrund Berechnung'!$O$941,$L687*'Hintergrund Berechnung'!$O$942),0)</f>
        <v>0</v>
      </c>
      <c r="U687" s="16">
        <f>ROUND(IF(C687&lt;16,IF(M687&gt;0,(25-$M687)*'Hintergrund Berechnung'!$J$941,0),IF(M687&gt;0,(25-$M687)*'Hintergrund Berechnung'!$J$942,0)),0)</f>
        <v>0</v>
      </c>
      <c r="V687" s="18" t="e">
        <f t="shared" si="32"/>
        <v>#DIV/0!</v>
      </c>
    </row>
    <row r="688" spans="15:22" x14ac:dyDescent="0.5">
      <c r="O688" s="16">
        <f t="shared" si="30"/>
        <v>0</v>
      </c>
      <c r="P688" s="16" t="e">
        <f>IF($C688&lt;16,MAX($E688:$G688)/($D688^0.70558407859294)*'Hintergrund Berechnung'!$I$941,MAX($E688:$G688)/($D688^0.70558407859294)*'Hintergrund Berechnung'!$I$942)</f>
        <v>#DIV/0!</v>
      </c>
      <c r="Q688" s="16" t="e">
        <f>IF($C688&lt;16,MAX($H688:$J688)/($D688^0.70558407859294)*'Hintergrund Berechnung'!$I$941,MAX($H688:$J688)/($D688^0.70558407859294)*'Hintergrund Berechnung'!$I$942)</f>
        <v>#DIV/0!</v>
      </c>
      <c r="R688" s="16" t="e">
        <f t="shared" si="31"/>
        <v>#DIV/0!</v>
      </c>
      <c r="S688" s="16" t="e">
        <f>ROUND(IF(C688&lt;16,$K688/($D688^0.450818786555515)*'Hintergrund Berechnung'!$N$941,$K688/($D688^0.450818786555515)*'Hintergrund Berechnung'!$N$942),0)</f>
        <v>#DIV/0!</v>
      </c>
      <c r="T688" s="16">
        <f>ROUND(IF(C688&lt;16,$L688*'Hintergrund Berechnung'!$O$941,$L688*'Hintergrund Berechnung'!$O$942),0)</f>
        <v>0</v>
      </c>
      <c r="U688" s="16">
        <f>ROUND(IF(C688&lt;16,IF(M688&gt;0,(25-$M688)*'Hintergrund Berechnung'!$J$941,0),IF(M688&gt;0,(25-$M688)*'Hintergrund Berechnung'!$J$942,0)),0)</f>
        <v>0</v>
      </c>
      <c r="V688" s="18" t="e">
        <f t="shared" si="32"/>
        <v>#DIV/0!</v>
      </c>
    </row>
    <row r="689" spans="15:22" x14ac:dyDescent="0.5">
      <c r="O689" s="16">
        <f t="shared" si="30"/>
        <v>0</v>
      </c>
      <c r="P689" s="16" t="e">
        <f>IF($C689&lt;16,MAX($E689:$G689)/($D689^0.70558407859294)*'Hintergrund Berechnung'!$I$941,MAX($E689:$G689)/($D689^0.70558407859294)*'Hintergrund Berechnung'!$I$942)</f>
        <v>#DIV/0!</v>
      </c>
      <c r="Q689" s="16" t="e">
        <f>IF($C689&lt;16,MAX($H689:$J689)/($D689^0.70558407859294)*'Hintergrund Berechnung'!$I$941,MAX($H689:$J689)/($D689^0.70558407859294)*'Hintergrund Berechnung'!$I$942)</f>
        <v>#DIV/0!</v>
      </c>
      <c r="R689" s="16" t="e">
        <f t="shared" si="31"/>
        <v>#DIV/0!</v>
      </c>
      <c r="S689" s="16" t="e">
        <f>ROUND(IF(C689&lt;16,$K689/($D689^0.450818786555515)*'Hintergrund Berechnung'!$N$941,$K689/($D689^0.450818786555515)*'Hintergrund Berechnung'!$N$942),0)</f>
        <v>#DIV/0!</v>
      </c>
      <c r="T689" s="16">
        <f>ROUND(IF(C689&lt;16,$L689*'Hintergrund Berechnung'!$O$941,$L689*'Hintergrund Berechnung'!$O$942),0)</f>
        <v>0</v>
      </c>
      <c r="U689" s="16">
        <f>ROUND(IF(C689&lt;16,IF(M689&gt;0,(25-$M689)*'Hintergrund Berechnung'!$J$941,0),IF(M689&gt;0,(25-$M689)*'Hintergrund Berechnung'!$J$942,0)),0)</f>
        <v>0</v>
      </c>
      <c r="V689" s="18" t="e">
        <f t="shared" si="32"/>
        <v>#DIV/0!</v>
      </c>
    </row>
    <row r="690" spans="15:22" x14ac:dyDescent="0.5">
      <c r="O690" s="16">
        <f t="shared" si="30"/>
        <v>0</v>
      </c>
      <c r="P690" s="16" t="e">
        <f>IF($C690&lt;16,MAX($E690:$G690)/($D690^0.70558407859294)*'Hintergrund Berechnung'!$I$941,MAX($E690:$G690)/($D690^0.70558407859294)*'Hintergrund Berechnung'!$I$942)</f>
        <v>#DIV/0!</v>
      </c>
      <c r="Q690" s="16" t="e">
        <f>IF($C690&lt;16,MAX($H690:$J690)/($D690^0.70558407859294)*'Hintergrund Berechnung'!$I$941,MAX($H690:$J690)/($D690^0.70558407859294)*'Hintergrund Berechnung'!$I$942)</f>
        <v>#DIV/0!</v>
      </c>
      <c r="R690" s="16" t="e">
        <f t="shared" si="31"/>
        <v>#DIV/0!</v>
      </c>
      <c r="S690" s="16" t="e">
        <f>ROUND(IF(C690&lt;16,$K690/($D690^0.450818786555515)*'Hintergrund Berechnung'!$N$941,$K690/($D690^0.450818786555515)*'Hintergrund Berechnung'!$N$942),0)</f>
        <v>#DIV/0!</v>
      </c>
      <c r="T690" s="16">
        <f>ROUND(IF(C690&lt;16,$L690*'Hintergrund Berechnung'!$O$941,$L690*'Hintergrund Berechnung'!$O$942),0)</f>
        <v>0</v>
      </c>
      <c r="U690" s="16">
        <f>ROUND(IF(C690&lt;16,IF(M690&gt;0,(25-$M690)*'Hintergrund Berechnung'!$J$941,0),IF(M690&gt;0,(25-$M690)*'Hintergrund Berechnung'!$J$942,0)),0)</f>
        <v>0</v>
      </c>
      <c r="V690" s="18" t="e">
        <f t="shared" si="32"/>
        <v>#DIV/0!</v>
      </c>
    </row>
    <row r="691" spans="15:22" x14ac:dyDescent="0.5">
      <c r="O691" s="16">
        <f t="shared" si="30"/>
        <v>0</v>
      </c>
      <c r="P691" s="16" t="e">
        <f>IF($C691&lt;16,MAX($E691:$G691)/($D691^0.70558407859294)*'Hintergrund Berechnung'!$I$941,MAX($E691:$G691)/($D691^0.70558407859294)*'Hintergrund Berechnung'!$I$942)</f>
        <v>#DIV/0!</v>
      </c>
      <c r="Q691" s="16" t="e">
        <f>IF($C691&lt;16,MAX($H691:$J691)/($D691^0.70558407859294)*'Hintergrund Berechnung'!$I$941,MAX($H691:$J691)/($D691^0.70558407859294)*'Hintergrund Berechnung'!$I$942)</f>
        <v>#DIV/0!</v>
      </c>
      <c r="R691" s="16" t="e">
        <f t="shared" si="31"/>
        <v>#DIV/0!</v>
      </c>
      <c r="S691" s="16" t="e">
        <f>ROUND(IF(C691&lt;16,$K691/($D691^0.450818786555515)*'Hintergrund Berechnung'!$N$941,$K691/($D691^0.450818786555515)*'Hintergrund Berechnung'!$N$942),0)</f>
        <v>#DIV/0!</v>
      </c>
      <c r="T691" s="16">
        <f>ROUND(IF(C691&lt;16,$L691*'Hintergrund Berechnung'!$O$941,$L691*'Hintergrund Berechnung'!$O$942),0)</f>
        <v>0</v>
      </c>
      <c r="U691" s="16">
        <f>ROUND(IF(C691&lt;16,IF(M691&gt;0,(25-$M691)*'Hintergrund Berechnung'!$J$941,0),IF(M691&gt;0,(25-$M691)*'Hintergrund Berechnung'!$J$942,0)),0)</f>
        <v>0</v>
      </c>
      <c r="V691" s="18" t="e">
        <f t="shared" si="32"/>
        <v>#DIV/0!</v>
      </c>
    </row>
    <row r="692" spans="15:22" x14ac:dyDescent="0.5">
      <c r="O692" s="16">
        <f t="shared" si="30"/>
        <v>0</v>
      </c>
      <c r="P692" s="16" t="e">
        <f>IF($C692&lt;16,MAX($E692:$G692)/($D692^0.70558407859294)*'Hintergrund Berechnung'!$I$941,MAX($E692:$G692)/($D692^0.70558407859294)*'Hintergrund Berechnung'!$I$942)</f>
        <v>#DIV/0!</v>
      </c>
      <c r="Q692" s="16" t="e">
        <f>IF($C692&lt;16,MAX($H692:$J692)/($D692^0.70558407859294)*'Hintergrund Berechnung'!$I$941,MAX($H692:$J692)/($D692^0.70558407859294)*'Hintergrund Berechnung'!$I$942)</f>
        <v>#DIV/0!</v>
      </c>
      <c r="R692" s="16" t="e">
        <f t="shared" si="31"/>
        <v>#DIV/0!</v>
      </c>
      <c r="S692" s="16" t="e">
        <f>ROUND(IF(C692&lt;16,$K692/($D692^0.450818786555515)*'Hintergrund Berechnung'!$N$941,$K692/($D692^0.450818786555515)*'Hintergrund Berechnung'!$N$942),0)</f>
        <v>#DIV/0!</v>
      </c>
      <c r="T692" s="16">
        <f>ROUND(IF(C692&lt;16,$L692*'Hintergrund Berechnung'!$O$941,$L692*'Hintergrund Berechnung'!$O$942),0)</f>
        <v>0</v>
      </c>
      <c r="U692" s="16">
        <f>ROUND(IF(C692&lt;16,IF(M692&gt;0,(25-$M692)*'Hintergrund Berechnung'!$J$941,0),IF(M692&gt;0,(25-$M692)*'Hintergrund Berechnung'!$J$942,0)),0)</f>
        <v>0</v>
      </c>
      <c r="V692" s="18" t="e">
        <f t="shared" si="32"/>
        <v>#DIV/0!</v>
      </c>
    </row>
    <row r="693" spans="15:22" x14ac:dyDescent="0.5">
      <c r="O693" s="16">
        <f t="shared" si="30"/>
        <v>0</v>
      </c>
      <c r="P693" s="16" t="e">
        <f>IF($C693&lt;16,MAX($E693:$G693)/($D693^0.70558407859294)*'Hintergrund Berechnung'!$I$941,MAX($E693:$G693)/($D693^0.70558407859294)*'Hintergrund Berechnung'!$I$942)</f>
        <v>#DIV/0!</v>
      </c>
      <c r="Q693" s="16" t="e">
        <f>IF($C693&lt;16,MAX($H693:$J693)/($D693^0.70558407859294)*'Hintergrund Berechnung'!$I$941,MAX($H693:$J693)/($D693^0.70558407859294)*'Hintergrund Berechnung'!$I$942)</f>
        <v>#DIV/0!</v>
      </c>
      <c r="R693" s="16" t="e">
        <f t="shared" si="31"/>
        <v>#DIV/0!</v>
      </c>
      <c r="S693" s="16" t="e">
        <f>ROUND(IF(C693&lt;16,$K693/($D693^0.450818786555515)*'Hintergrund Berechnung'!$N$941,$K693/($D693^0.450818786555515)*'Hintergrund Berechnung'!$N$942),0)</f>
        <v>#DIV/0!</v>
      </c>
      <c r="T693" s="16">
        <f>ROUND(IF(C693&lt;16,$L693*'Hintergrund Berechnung'!$O$941,$L693*'Hintergrund Berechnung'!$O$942),0)</f>
        <v>0</v>
      </c>
      <c r="U693" s="16">
        <f>ROUND(IF(C693&lt;16,IF(M693&gt;0,(25-$M693)*'Hintergrund Berechnung'!$J$941,0),IF(M693&gt;0,(25-$M693)*'Hintergrund Berechnung'!$J$942,0)),0)</f>
        <v>0</v>
      </c>
      <c r="V693" s="18" t="e">
        <f t="shared" si="32"/>
        <v>#DIV/0!</v>
      </c>
    </row>
    <row r="694" spans="15:22" x14ac:dyDescent="0.5">
      <c r="O694" s="16">
        <f t="shared" si="30"/>
        <v>0</v>
      </c>
      <c r="P694" s="16" t="e">
        <f>IF($C694&lt;16,MAX($E694:$G694)/($D694^0.70558407859294)*'Hintergrund Berechnung'!$I$941,MAX($E694:$G694)/($D694^0.70558407859294)*'Hintergrund Berechnung'!$I$942)</f>
        <v>#DIV/0!</v>
      </c>
      <c r="Q694" s="16" t="e">
        <f>IF($C694&lt;16,MAX($H694:$J694)/($D694^0.70558407859294)*'Hintergrund Berechnung'!$I$941,MAX($H694:$J694)/($D694^0.70558407859294)*'Hintergrund Berechnung'!$I$942)</f>
        <v>#DIV/0!</v>
      </c>
      <c r="R694" s="16" t="e">
        <f t="shared" si="31"/>
        <v>#DIV/0!</v>
      </c>
      <c r="S694" s="16" t="e">
        <f>ROUND(IF(C694&lt;16,$K694/($D694^0.450818786555515)*'Hintergrund Berechnung'!$N$941,$K694/($D694^0.450818786555515)*'Hintergrund Berechnung'!$N$942),0)</f>
        <v>#DIV/0!</v>
      </c>
      <c r="T694" s="16">
        <f>ROUND(IF(C694&lt;16,$L694*'Hintergrund Berechnung'!$O$941,$L694*'Hintergrund Berechnung'!$O$942),0)</f>
        <v>0</v>
      </c>
      <c r="U694" s="16">
        <f>ROUND(IF(C694&lt;16,IF(M694&gt;0,(25-$M694)*'Hintergrund Berechnung'!$J$941,0),IF(M694&gt;0,(25-$M694)*'Hintergrund Berechnung'!$J$942,0)),0)</f>
        <v>0</v>
      </c>
      <c r="V694" s="18" t="e">
        <f t="shared" si="32"/>
        <v>#DIV/0!</v>
      </c>
    </row>
    <row r="695" spans="15:22" x14ac:dyDescent="0.5">
      <c r="O695" s="16">
        <f t="shared" si="30"/>
        <v>0</v>
      </c>
      <c r="P695" s="16" t="e">
        <f>IF($C695&lt;16,MAX($E695:$G695)/($D695^0.70558407859294)*'Hintergrund Berechnung'!$I$941,MAX($E695:$G695)/($D695^0.70558407859294)*'Hintergrund Berechnung'!$I$942)</f>
        <v>#DIV/0!</v>
      </c>
      <c r="Q695" s="16" t="e">
        <f>IF($C695&lt;16,MAX($H695:$J695)/($D695^0.70558407859294)*'Hintergrund Berechnung'!$I$941,MAX($H695:$J695)/($D695^0.70558407859294)*'Hintergrund Berechnung'!$I$942)</f>
        <v>#DIV/0!</v>
      </c>
      <c r="R695" s="16" t="e">
        <f t="shared" si="31"/>
        <v>#DIV/0!</v>
      </c>
      <c r="S695" s="16" t="e">
        <f>ROUND(IF(C695&lt;16,$K695/($D695^0.450818786555515)*'Hintergrund Berechnung'!$N$941,$K695/($D695^0.450818786555515)*'Hintergrund Berechnung'!$N$942),0)</f>
        <v>#DIV/0!</v>
      </c>
      <c r="T695" s="16">
        <f>ROUND(IF(C695&lt;16,$L695*'Hintergrund Berechnung'!$O$941,$L695*'Hintergrund Berechnung'!$O$942),0)</f>
        <v>0</v>
      </c>
      <c r="U695" s="16">
        <f>ROUND(IF(C695&lt;16,IF(M695&gt;0,(25-$M695)*'Hintergrund Berechnung'!$J$941,0),IF(M695&gt;0,(25-$M695)*'Hintergrund Berechnung'!$J$942,0)),0)</f>
        <v>0</v>
      </c>
      <c r="V695" s="18" t="e">
        <f t="shared" si="32"/>
        <v>#DIV/0!</v>
      </c>
    </row>
    <row r="696" spans="15:22" x14ac:dyDescent="0.5">
      <c r="O696" s="16">
        <f t="shared" si="30"/>
        <v>0</v>
      </c>
      <c r="P696" s="16" t="e">
        <f>IF($C696&lt;16,MAX($E696:$G696)/($D696^0.70558407859294)*'Hintergrund Berechnung'!$I$941,MAX($E696:$G696)/($D696^0.70558407859294)*'Hintergrund Berechnung'!$I$942)</f>
        <v>#DIV/0!</v>
      </c>
      <c r="Q696" s="16" t="e">
        <f>IF($C696&lt;16,MAX($H696:$J696)/($D696^0.70558407859294)*'Hintergrund Berechnung'!$I$941,MAX($H696:$J696)/($D696^0.70558407859294)*'Hintergrund Berechnung'!$I$942)</f>
        <v>#DIV/0!</v>
      </c>
      <c r="R696" s="16" t="e">
        <f t="shared" si="31"/>
        <v>#DIV/0!</v>
      </c>
      <c r="S696" s="16" t="e">
        <f>ROUND(IF(C696&lt;16,$K696/($D696^0.450818786555515)*'Hintergrund Berechnung'!$N$941,$K696/($D696^0.450818786555515)*'Hintergrund Berechnung'!$N$942),0)</f>
        <v>#DIV/0!</v>
      </c>
      <c r="T696" s="16">
        <f>ROUND(IF(C696&lt;16,$L696*'Hintergrund Berechnung'!$O$941,$L696*'Hintergrund Berechnung'!$O$942),0)</f>
        <v>0</v>
      </c>
      <c r="U696" s="16">
        <f>ROUND(IF(C696&lt;16,IF(M696&gt;0,(25-$M696)*'Hintergrund Berechnung'!$J$941,0),IF(M696&gt;0,(25-$M696)*'Hintergrund Berechnung'!$J$942,0)),0)</f>
        <v>0</v>
      </c>
      <c r="V696" s="18" t="e">
        <f t="shared" si="32"/>
        <v>#DIV/0!</v>
      </c>
    </row>
    <row r="697" spans="15:22" x14ac:dyDescent="0.5">
      <c r="O697" s="16">
        <f t="shared" si="30"/>
        <v>0</v>
      </c>
      <c r="P697" s="16" t="e">
        <f>IF($C697&lt;16,MAX($E697:$G697)/($D697^0.70558407859294)*'Hintergrund Berechnung'!$I$941,MAX($E697:$G697)/($D697^0.70558407859294)*'Hintergrund Berechnung'!$I$942)</f>
        <v>#DIV/0!</v>
      </c>
      <c r="Q697" s="16" t="e">
        <f>IF($C697&lt;16,MAX($H697:$J697)/($D697^0.70558407859294)*'Hintergrund Berechnung'!$I$941,MAX($H697:$J697)/($D697^0.70558407859294)*'Hintergrund Berechnung'!$I$942)</f>
        <v>#DIV/0!</v>
      </c>
      <c r="R697" s="16" t="e">
        <f t="shared" si="31"/>
        <v>#DIV/0!</v>
      </c>
      <c r="S697" s="16" t="e">
        <f>ROUND(IF(C697&lt;16,$K697/($D697^0.450818786555515)*'Hintergrund Berechnung'!$N$941,$K697/($D697^0.450818786555515)*'Hintergrund Berechnung'!$N$942),0)</f>
        <v>#DIV/0!</v>
      </c>
      <c r="T697" s="16">
        <f>ROUND(IF(C697&lt;16,$L697*'Hintergrund Berechnung'!$O$941,$L697*'Hintergrund Berechnung'!$O$942),0)</f>
        <v>0</v>
      </c>
      <c r="U697" s="16">
        <f>ROUND(IF(C697&lt;16,IF(M697&gt;0,(25-$M697)*'Hintergrund Berechnung'!$J$941,0),IF(M697&gt;0,(25-$M697)*'Hintergrund Berechnung'!$J$942,0)),0)</f>
        <v>0</v>
      </c>
      <c r="V697" s="18" t="e">
        <f t="shared" si="32"/>
        <v>#DIV/0!</v>
      </c>
    </row>
    <row r="698" spans="15:22" x14ac:dyDescent="0.5">
      <c r="O698" s="16">
        <f t="shared" si="30"/>
        <v>0</v>
      </c>
      <c r="P698" s="16" t="e">
        <f>IF($C698&lt;16,MAX($E698:$G698)/($D698^0.70558407859294)*'Hintergrund Berechnung'!$I$941,MAX($E698:$G698)/($D698^0.70558407859294)*'Hintergrund Berechnung'!$I$942)</f>
        <v>#DIV/0!</v>
      </c>
      <c r="Q698" s="16" t="e">
        <f>IF($C698&lt;16,MAX($H698:$J698)/($D698^0.70558407859294)*'Hintergrund Berechnung'!$I$941,MAX($H698:$J698)/($D698^0.70558407859294)*'Hintergrund Berechnung'!$I$942)</f>
        <v>#DIV/0!</v>
      </c>
      <c r="R698" s="16" t="e">
        <f t="shared" si="31"/>
        <v>#DIV/0!</v>
      </c>
      <c r="S698" s="16" t="e">
        <f>ROUND(IF(C698&lt;16,$K698/($D698^0.450818786555515)*'Hintergrund Berechnung'!$N$941,$K698/($D698^0.450818786555515)*'Hintergrund Berechnung'!$N$942),0)</f>
        <v>#DIV/0!</v>
      </c>
      <c r="T698" s="16">
        <f>ROUND(IF(C698&lt;16,$L698*'Hintergrund Berechnung'!$O$941,$L698*'Hintergrund Berechnung'!$O$942),0)</f>
        <v>0</v>
      </c>
      <c r="U698" s="16">
        <f>ROUND(IF(C698&lt;16,IF(M698&gt;0,(25-$M698)*'Hintergrund Berechnung'!$J$941,0),IF(M698&gt;0,(25-$M698)*'Hintergrund Berechnung'!$J$942,0)),0)</f>
        <v>0</v>
      </c>
      <c r="V698" s="18" t="e">
        <f t="shared" si="32"/>
        <v>#DIV/0!</v>
      </c>
    </row>
    <row r="699" spans="15:22" x14ac:dyDescent="0.5">
      <c r="O699" s="16">
        <f t="shared" si="30"/>
        <v>0</v>
      </c>
      <c r="P699" s="16" t="e">
        <f>IF($C699&lt;16,MAX($E699:$G699)/($D699^0.70558407859294)*'Hintergrund Berechnung'!$I$941,MAX($E699:$G699)/($D699^0.70558407859294)*'Hintergrund Berechnung'!$I$942)</f>
        <v>#DIV/0!</v>
      </c>
      <c r="Q699" s="16" t="e">
        <f>IF($C699&lt;16,MAX($H699:$J699)/($D699^0.70558407859294)*'Hintergrund Berechnung'!$I$941,MAX($H699:$J699)/($D699^0.70558407859294)*'Hintergrund Berechnung'!$I$942)</f>
        <v>#DIV/0!</v>
      </c>
      <c r="R699" s="16" t="e">
        <f t="shared" si="31"/>
        <v>#DIV/0!</v>
      </c>
      <c r="S699" s="16" t="e">
        <f>ROUND(IF(C699&lt;16,$K699/($D699^0.450818786555515)*'Hintergrund Berechnung'!$N$941,$K699/($D699^0.450818786555515)*'Hintergrund Berechnung'!$N$942),0)</f>
        <v>#DIV/0!</v>
      </c>
      <c r="T699" s="16">
        <f>ROUND(IF(C699&lt;16,$L699*'Hintergrund Berechnung'!$O$941,$L699*'Hintergrund Berechnung'!$O$942),0)</f>
        <v>0</v>
      </c>
      <c r="U699" s="16">
        <f>ROUND(IF(C699&lt;16,IF(M699&gt;0,(25-$M699)*'Hintergrund Berechnung'!$J$941,0),IF(M699&gt;0,(25-$M699)*'Hintergrund Berechnung'!$J$942,0)),0)</f>
        <v>0</v>
      </c>
      <c r="V699" s="18" t="e">
        <f t="shared" si="32"/>
        <v>#DIV/0!</v>
      </c>
    </row>
    <row r="700" spans="15:22" x14ac:dyDescent="0.5">
      <c r="O700" s="16">
        <f t="shared" si="30"/>
        <v>0</v>
      </c>
      <c r="P700" s="16" t="e">
        <f>IF($C700&lt;16,MAX($E700:$G700)/($D700^0.70558407859294)*'Hintergrund Berechnung'!$I$941,MAX($E700:$G700)/($D700^0.70558407859294)*'Hintergrund Berechnung'!$I$942)</f>
        <v>#DIV/0!</v>
      </c>
      <c r="Q700" s="16" t="e">
        <f>IF($C700&lt;16,MAX($H700:$J700)/($D700^0.70558407859294)*'Hintergrund Berechnung'!$I$941,MAX($H700:$J700)/($D700^0.70558407859294)*'Hintergrund Berechnung'!$I$942)</f>
        <v>#DIV/0!</v>
      </c>
      <c r="R700" s="16" t="e">
        <f t="shared" si="31"/>
        <v>#DIV/0!</v>
      </c>
      <c r="S700" s="16" t="e">
        <f>ROUND(IF(C700&lt;16,$K700/($D700^0.450818786555515)*'Hintergrund Berechnung'!$N$941,$K700/($D700^0.450818786555515)*'Hintergrund Berechnung'!$N$942),0)</f>
        <v>#DIV/0!</v>
      </c>
      <c r="T700" s="16">
        <f>ROUND(IF(C700&lt;16,$L700*'Hintergrund Berechnung'!$O$941,$L700*'Hintergrund Berechnung'!$O$942),0)</f>
        <v>0</v>
      </c>
      <c r="U700" s="16">
        <f>ROUND(IF(C700&lt;16,IF(M700&gt;0,(25-$M700)*'Hintergrund Berechnung'!$J$941,0),IF(M700&gt;0,(25-$M700)*'Hintergrund Berechnung'!$J$942,0)),0)</f>
        <v>0</v>
      </c>
      <c r="V700" s="18" t="e">
        <f t="shared" si="32"/>
        <v>#DIV/0!</v>
      </c>
    </row>
    <row r="701" spans="15:22" x14ac:dyDescent="0.5">
      <c r="O701" s="16">
        <f t="shared" si="30"/>
        <v>0</v>
      </c>
      <c r="P701" s="16" t="e">
        <f>IF($C701&lt;16,MAX($E701:$G701)/($D701^0.70558407859294)*'Hintergrund Berechnung'!$I$941,MAX($E701:$G701)/($D701^0.70558407859294)*'Hintergrund Berechnung'!$I$942)</f>
        <v>#DIV/0!</v>
      </c>
      <c r="Q701" s="16" t="e">
        <f>IF($C701&lt;16,MAX($H701:$J701)/($D701^0.70558407859294)*'Hintergrund Berechnung'!$I$941,MAX($H701:$J701)/($D701^0.70558407859294)*'Hintergrund Berechnung'!$I$942)</f>
        <v>#DIV/0!</v>
      </c>
      <c r="R701" s="16" t="e">
        <f t="shared" si="31"/>
        <v>#DIV/0!</v>
      </c>
      <c r="S701" s="16" t="e">
        <f>ROUND(IF(C701&lt;16,$K701/($D701^0.450818786555515)*'Hintergrund Berechnung'!$N$941,$K701/($D701^0.450818786555515)*'Hintergrund Berechnung'!$N$942),0)</f>
        <v>#DIV/0!</v>
      </c>
      <c r="T701" s="16">
        <f>ROUND(IF(C701&lt;16,$L701*'Hintergrund Berechnung'!$O$941,$L701*'Hintergrund Berechnung'!$O$942),0)</f>
        <v>0</v>
      </c>
      <c r="U701" s="16">
        <f>ROUND(IF(C701&lt;16,IF(M701&gt;0,(25-$M701)*'Hintergrund Berechnung'!$J$941,0),IF(M701&gt;0,(25-$M701)*'Hintergrund Berechnung'!$J$942,0)),0)</f>
        <v>0</v>
      </c>
      <c r="V701" s="18" t="e">
        <f t="shared" si="32"/>
        <v>#DIV/0!</v>
      </c>
    </row>
    <row r="702" spans="15:22" x14ac:dyDescent="0.5">
      <c r="O702" s="16">
        <f t="shared" si="30"/>
        <v>0</v>
      </c>
      <c r="P702" s="16" t="e">
        <f>IF($C702&lt;16,MAX($E702:$G702)/($D702^0.70558407859294)*'Hintergrund Berechnung'!$I$941,MAX($E702:$G702)/($D702^0.70558407859294)*'Hintergrund Berechnung'!$I$942)</f>
        <v>#DIV/0!</v>
      </c>
      <c r="Q702" s="16" t="e">
        <f>IF($C702&lt;16,MAX($H702:$J702)/($D702^0.70558407859294)*'Hintergrund Berechnung'!$I$941,MAX($H702:$J702)/($D702^0.70558407859294)*'Hintergrund Berechnung'!$I$942)</f>
        <v>#DIV/0!</v>
      </c>
      <c r="R702" s="16" t="e">
        <f t="shared" si="31"/>
        <v>#DIV/0!</v>
      </c>
      <c r="S702" s="16" t="e">
        <f>ROUND(IF(C702&lt;16,$K702/($D702^0.450818786555515)*'Hintergrund Berechnung'!$N$941,$K702/($D702^0.450818786555515)*'Hintergrund Berechnung'!$N$942),0)</f>
        <v>#DIV/0!</v>
      </c>
      <c r="T702" s="16">
        <f>ROUND(IF(C702&lt;16,$L702*'Hintergrund Berechnung'!$O$941,$L702*'Hintergrund Berechnung'!$O$942),0)</f>
        <v>0</v>
      </c>
      <c r="U702" s="16">
        <f>ROUND(IF(C702&lt;16,IF(M702&gt;0,(25-$M702)*'Hintergrund Berechnung'!$J$941,0),IF(M702&gt;0,(25-$M702)*'Hintergrund Berechnung'!$J$942,0)),0)</f>
        <v>0</v>
      </c>
      <c r="V702" s="18" t="e">
        <f t="shared" si="32"/>
        <v>#DIV/0!</v>
      </c>
    </row>
    <row r="703" spans="15:22" x14ac:dyDescent="0.5">
      <c r="O703" s="16">
        <f t="shared" ref="O703:O766" si="33">MAX(E703,F703,G703)+MAX(H703,I703,J703)</f>
        <v>0</v>
      </c>
      <c r="P703" s="16" t="e">
        <f>IF($C703&lt;16,MAX($E703:$G703)/($D703^0.70558407859294)*'Hintergrund Berechnung'!$I$941,MAX($E703:$G703)/($D703^0.70558407859294)*'Hintergrund Berechnung'!$I$942)</f>
        <v>#DIV/0!</v>
      </c>
      <c r="Q703" s="16" t="e">
        <f>IF($C703&lt;16,MAX($H703:$J703)/($D703^0.70558407859294)*'Hintergrund Berechnung'!$I$941,MAX($H703:$J703)/($D703^0.70558407859294)*'Hintergrund Berechnung'!$I$942)</f>
        <v>#DIV/0!</v>
      </c>
      <c r="R703" s="16" t="e">
        <f t="shared" ref="R703:R766" si="34">P703+Q703</f>
        <v>#DIV/0!</v>
      </c>
      <c r="S703" s="16" t="e">
        <f>ROUND(IF(C703&lt;16,$K703/($D703^0.450818786555515)*'Hintergrund Berechnung'!$N$941,$K703/($D703^0.450818786555515)*'Hintergrund Berechnung'!$N$942),0)</f>
        <v>#DIV/0!</v>
      </c>
      <c r="T703" s="16">
        <f>ROUND(IF(C703&lt;16,$L703*'Hintergrund Berechnung'!$O$941,$L703*'Hintergrund Berechnung'!$O$942),0)</f>
        <v>0</v>
      </c>
      <c r="U703" s="16">
        <f>ROUND(IF(C703&lt;16,IF(M703&gt;0,(25-$M703)*'Hintergrund Berechnung'!$J$941,0),IF(M703&gt;0,(25-$M703)*'Hintergrund Berechnung'!$J$942,0)),0)</f>
        <v>0</v>
      </c>
      <c r="V703" s="18" t="e">
        <f t="shared" ref="V703:V766" si="35">ROUND(SUM(R703:U703),0)</f>
        <v>#DIV/0!</v>
      </c>
    </row>
    <row r="704" spans="15:22" x14ac:dyDescent="0.5">
      <c r="O704" s="16">
        <f t="shared" si="33"/>
        <v>0</v>
      </c>
      <c r="P704" s="16" t="e">
        <f>IF($C704&lt;16,MAX($E704:$G704)/($D704^0.70558407859294)*'Hintergrund Berechnung'!$I$941,MAX($E704:$G704)/($D704^0.70558407859294)*'Hintergrund Berechnung'!$I$942)</f>
        <v>#DIV/0!</v>
      </c>
      <c r="Q704" s="16" t="e">
        <f>IF($C704&lt;16,MAX($H704:$J704)/($D704^0.70558407859294)*'Hintergrund Berechnung'!$I$941,MAX($H704:$J704)/($D704^0.70558407859294)*'Hintergrund Berechnung'!$I$942)</f>
        <v>#DIV/0!</v>
      </c>
      <c r="R704" s="16" t="e">
        <f t="shared" si="34"/>
        <v>#DIV/0!</v>
      </c>
      <c r="S704" s="16" t="e">
        <f>ROUND(IF(C704&lt;16,$K704/($D704^0.450818786555515)*'Hintergrund Berechnung'!$N$941,$K704/($D704^0.450818786555515)*'Hintergrund Berechnung'!$N$942),0)</f>
        <v>#DIV/0!</v>
      </c>
      <c r="T704" s="16">
        <f>ROUND(IF(C704&lt;16,$L704*'Hintergrund Berechnung'!$O$941,$L704*'Hintergrund Berechnung'!$O$942),0)</f>
        <v>0</v>
      </c>
      <c r="U704" s="16">
        <f>ROUND(IF(C704&lt;16,IF(M704&gt;0,(25-$M704)*'Hintergrund Berechnung'!$J$941,0),IF(M704&gt;0,(25-$M704)*'Hintergrund Berechnung'!$J$942,0)),0)</f>
        <v>0</v>
      </c>
      <c r="V704" s="18" t="e">
        <f t="shared" si="35"/>
        <v>#DIV/0!</v>
      </c>
    </row>
    <row r="705" spans="15:22" x14ac:dyDescent="0.5">
      <c r="O705" s="16">
        <f t="shared" si="33"/>
        <v>0</v>
      </c>
      <c r="P705" s="16" t="e">
        <f>IF($C705&lt;16,MAX($E705:$G705)/($D705^0.70558407859294)*'Hintergrund Berechnung'!$I$941,MAX($E705:$G705)/($D705^0.70558407859294)*'Hintergrund Berechnung'!$I$942)</f>
        <v>#DIV/0!</v>
      </c>
      <c r="Q705" s="16" t="e">
        <f>IF($C705&lt;16,MAX($H705:$J705)/($D705^0.70558407859294)*'Hintergrund Berechnung'!$I$941,MAX($H705:$J705)/($D705^0.70558407859294)*'Hintergrund Berechnung'!$I$942)</f>
        <v>#DIV/0!</v>
      </c>
      <c r="R705" s="16" t="e">
        <f t="shared" si="34"/>
        <v>#DIV/0!</v>
      </c>
      <c r="S705" s="16" t="e">
        <f>ROUND(IF(C705&lt;16,$K705/($D705^0.450818786555515)*'Hintergrund Berechnung'!$N$941,$K705/($D705^0.450818786555515)*'Hintergrund Berechnung'!$N$942),0)</f>
        <v>#DIV/0!</v>
      </c>
      <c r="T705" s="16">
        <f>ROUND(IF(C705&lt;16,$L705*'Hintergrund Berechnung'!$O$941,$L705*'Hintergrund Berechnung'!$O$942),0)</f>
        <v>0</v>
      </c>
      <c r="U705" s="16">
        <f>ROUND(IF(C705&lt;16,IF(M705&gt;0,(25-$M705)*'Hintergrund Berechnung'!$J$941,0),IF(M705&gt;0,(25-$M705)*'Hintergrund Berechnung'!$J$942,0)),0)</f>
        <v>0</v>
      </c>
      <c r="V705" s="18" t="e">
        <f t="shared" si="35"/>
        <v>#DIV/0!</v>
      </c>
    </row>
    <row r="706" spans="15:22" x14ac:dyDescent="0.5">
      <c r="O706" s="16">
        <f t="shared" si="33"/>
        <v>0</v>
      </c>
      <c r="P706" s="16" t="e">
        <f>IF($C706&lt;16,MAX($E706:$G706)/($D706^0.70558407859294)*'Hintergrund Berechnung'!$I$941,MAX($E706:$G706)/($D706^0.70558407859294)*'Hintergrund Berechnung'!$I$942)</f>
        <v>#DIV/0!</v>
      </c>
      <c r="Q706" s="16" t="e">
        <f>IF($C706&lt;16,MAX($H706:$J706)/($D706^0.70558407859294)*'Hintergrund Berechnung'!$I$941,MAX($H706:$J706)/($D706^0.70558407859294)*'Hintergrund Berechnung'!$I$942)</f>
        <v>#DIV/0!</v>
      </c>
      <c r="R706" s="16" t="e">
        <f t="shared" si="34"/>
        <v>#DIV/0!</v>
      </c>
      <c r="S706" s="16" t="e">
        <f>ROUND(IF(C706&lt;16,$K706/($D706^0.450818786555515)*'Hintergrund Berechnung'!$N$941,$K706/($D706^0.450818786555515)*'Hintergrund Berechnung'!$N$942),0)</f>
        <v>#DIV/0!</v>
      </c>
      <c r="T706" s="16">
        <f>ROUND(IF(C706&lt;16,$L706*'Hintergrund Berechnung'!$O$941,$L706*'Hintergrund Berechnung'!$O$942),0)</f>
        <v>0</v>
      </c>
      <c r="U706" s="16">
        <f>ROUND(IF(C706&lt;16,IF(M706&gt;0,(25-$M706)*'Hintergrund Berechnung'!$J$941,0),IF(M706&gt;0,(25-$M706)*'Hintergrund Berechnung'!$J$942,0)),0)</f>
        <v>0</v>
      </c>
      <c r="V706" s="18" t="e">
        <f t="shared" si="35"/>
        <v>#DIV/0!</v>
      </c>
    </row>
    <row r="707" spans="15:22" x14ac:dyDescent="0.5">
      <c r="O707" s="16">
        <f t="shared" si="33"/>
        <v>0</v>
      </c>
      <c r="P707" s="16" t="e">
        <f>IF($C707&lt;16,MAX($E707:$G707)/($D707^0.70558407859294)*'Hintergrund Berechnung'!$I$941,MAX($E707:$G707)/($D707^0.70558407859294)*'Hintergrund Berechnung'!$I$942)</f>
        <v>#DIV/0!</v>
      </c>
      <c r="Q707" s="16" t="e">
        <f>IF($C707&lt;16,MAX($H707:$J707)/($D707^0.70558407859294)*'Hintergrund Berechnung'!$I$941,MAX($H707:$J707)/($D707^0.70558407859294)*'Hintergrund Berechnung'!$I$942)</f>
        <v>#DIV/0!</v>
      </c>
      <c r="R707" s="16" t="e">
        <f t="shared" si="34"/>
        <v>#DIV/0!</v>
      </c>
      <c r="S707" s="16" t="e">
        <f>ROUND(IF(C707&lt;16,$K707/($D707^0.450818786555515)*'Hintergrund Berechnung'!$N$941,$K707/($D707^0.450818786555515)*'Hintergrund Berechnung'!$N$942),0)</f>
        <v>#DIV/0!</v>
      </c>
      <c r="T707" s="16">
        <f>ROUND(IF(C707&lt;16,$L707*'Hintergrund Berechnung'!$O$941,$L707*'Hintergrund Berechnung'!$O$942),0)</f>
        <v>0</v>
      </c>
      <c r="U707" s="16">
        <f>ROUND(IF(C707&lt;16,IF(M707&gt;0,(25-$M707)*'Hintergrund Berechnung'!$J$941,0),IF(M707&gt;0,(25-$M707)*'Hintergrund Berechnung'!$J$942,0)),0)</f>
        <v>0</v>
      </c>
      <c r="V707" s="18" t="e">
        <f t="shared" si="35"/>
        <v>#DIV/0!</v>
      </c>
    </row>
    <row r="708" spans="15:22" x14ac:dyDescent="0.5">
      <c r="O708" s="16">
        <f t="shared" si="33"/>
        <v>0</v>
      </c>
      <c r="P708" s="16" t="e">
        <f>IF($C708&lt;16,MAX($E708:$G708)/($D708^0.70558407859294)*'Hintergrund Berechnung'!$I$941,MAX($E708:$G708)/($D708^0.70558407859294)*'Hintergrund Berechnung'!$I$942)</f>
        <v>#DIV/0!</v>
      </c>
      <c r="Q708" s="16" t="e">
        <f>IF($C708&lt;16,MAX($H708:$J708)/($D708^0.70558407859294)*'Hintergrund Berechnung'!$I$941,MAX($H708:$J708)/($D708^0.70558407859294)*'Hintergrund Berechnung'!$I$942)</f>
        <v>#DIV/0!</v>
      </c>
      <c r="R708" s="16" t="e">
        <f t="shared" si="34"/>
        <v>#DIV/0!</v>
      </c>
      <c r="S708" s="16" t="e">
        <f>ROUND(IF(C708&lt;16,$K708/($D708^0.450818786555515)*'Hintergrund Berechnung'!$N$941,$K708/($D708^0.450818786555515)*'Hintergrund Berechnung'!$N$942),0)</f>
        <v>#DIV/0!</v>
      </c>
      <c r="T708" s="16">
        <f>ROUND(IF(C708&lt;16,$L708*'Hintergrund Berechnung'!$O$941,$L708*'Hintergrund Berechnung'!$O$942),0)</f>
        <v>0</v>
      </c>
      <c r="U708" s="16">
        <f>ROUND(IF(C708&lt;16,IF(M708&gt;0,(25-$M708)*'Hintergrund Berechnung'!$J$941,0),IF(M708&gt;0,(25-$M708)*'Hintergrund Berechnung'!$J$942,0)),0)</f>
        <v>0</v>
      </c>
      <c r="V708" s="18" t="e">
        <f t="shared" si="35"/>
        <v>#DIV/0!</v>
      </c>
    </row>
    <row r="709" spans="15:22" x14ac:dyDescent="0.5">
      <c r="O709" s="16">
        <f t="shared" si="33"/>
        <v>0</v>
      </c>
      <c r="P709" s="16" t="e">
        <f>IF($C709&lt;16,MAX($E709:$G709)/($D709^0.70558407859294)*'Hintergrund Berechnung'!$I$941,MAX($E709:$G709)/($D709^0.70558407859294)*'Hintergrund Berechnung'!$I$942)</f>
        <v>#DIV/0!</v>
      </c>
      <c r="Q709" s="16" t="e">
        <f>IF($C709&lt;16,MAX($H709:$J709)/($D709^0.70558407859294)*'Hintergrund Berechnung'!$I$941,MAX($H709:$J709)/($D709^0.70558407859294)*'Hintergrund Berechnung'!$I$942)</f>
        <v>#DIV/0!</v>
      </c>
      <c r="R709" s="16" t="e">
        <f t="shared" si="34"/>
        <v>#DIV/0!</v>
      </c>
      <c r="S709" s="16" t="e">
        <f>ROUND(IF(C709&lt;16,$K709/($D709^0.450818786555515)*'Hintergrund Berechnung'!$N$941,$K709/($D709^0.450818786555515)*'Hintergrund Berechnung'!$N$942),0)</f>
        <v>#DIV/0!</v>
      </c>
      <c r="T709" s="16">
        <f>ROUND(IF(C709&lt;16,$L709*'Hintergrund Berechnung'!$O$941,$L709*'Hintergrund Berechnung'!$O$942),0)</f>
        <v>0</v>
      </c>
      <c r="U709" s="16">
        <f>ROUND(IF(C709&lt;16,IF(M709&gt;0,(25-$M709)*'Hintergrund Berechnung'!$J$941,0),IF(M709&gt;0,(25-$M709)*'Hintergrund Berechnung'!$J$942,0)),0)</f>
        <v>0</v>
      </c>
      <c r="V709" s="18" t="e">
        <f t="shared" si="35"/>
        <v>#DIV/0!</v>
      </c>
    </row>
    <row r="710" spans="15:22" x14ac:dyDescent="0.5">
      <c r="O710" s="16">
        <f t="shared" si="33"/>
        <v>0</v>
      </c>
      <c r="P710" s="16" t="e">
        <f>IF($C710&lt;16,MAX($E710:$G710)/($D710^0.70558407859294)*'Hintergrund Berechnung'!$I$941,MAX($E710:$G710)/($D710^0.70558407859294)*'Hintergrund Berechnung'!$I$942)</f>
        <v>#DIV/0!</v>
      </c>
      <c r="Q710" s="16" t="e">
        <f>IF($C710&lt;16,MAX($H710:$J710)/($D710^0.70558407859294)*'Hintergrund Berechnung'!$I$941,MAX($H710:$J710)/($D710^0.70558407859294)*'Hintergrund Berechnung'!$I$942)</f>
        <v>#DIV/0!</v>
      </c>
      <c r="R710" s="16" t="e">
        <f t="shared" si="34"/>
        <v>#DIV/0!</v>
      </c>
      <c r="S710" s="16" t="e">
        <f>ROUND(IF(C710&lt;16,$K710/($D710^0.450818786555515)*'Hintergrund Berechnung'!$N$941,$K710/($D710^0.450818786555515)*'Hintergrund Berechnung'!$N$942),0)</f>
        <v>#DIV/0!</v>
      </c>
      <c r="T710" s="16">
        <f>ROUND(IF(C710&lt;16,$L710*'Hintergrund Berechnung'!$O$941,$L710*'Hintergrund Berechnung'!$O$942),0)</f>
        <v>0</v>
      </c>
      <c r="U710" s="16">
        <f>ROUND(IF(C710&lt;16,IF(M710&gt;0,(25-$M710)*'Hintergrund Berechnung'!$J$941,0),IF(M710&gt;0,(25-$M710)*'Hintergrund Berechnung'!$J$942,0)),0)</f>
        <v>0</v>
      </c>
      <c r="V710" s="18" t="e">
        <f t="shared" si="35"/>
        <v>#DIV/0!</v>
      </c>
    </row>
    <row r="711" spans="15:22" x14ac:dyDescent="0.5">
      <c r="O711" s="16">
        <f t="shared" si="33"/>
        <v>0</v>
      </c>
      <c r="P711" s="16" t="e">
        <f>IF($C711&lt;16,MAX($E711:$G711)/($D711^0.70558407859294)*'Hintergrund Berechnung'!$I$941,MAX($E711:$G711)/($D711^0.70558407859294)*'Hintergrund Berechnung'!$I$942)</f>
        <v>#DIV/0!</v>
      </c>
      <c r="Q711" s="16" t="e">
        <f>IF($C711&lt;16,MAX($H711:$J711)/($D711^0.70558407859294)*'Hintergrund Berechnung'!$I$941,MAX($H711:$J711)/($D711^0.70558407859294)*'Hintergrund Berechnung'!$I$942)</f>
        <v>#DIV/0!</v>
      </c>
      <c r="R711" s="16" t="e">
        <f t="shared" si="34"/>
        <v>#DIV/0!</v>
      </c>
      <c r="S711" s="16" t="e">
        <f>ROUND(IF(C711&lt;16,$K711/($D711^0.450818786555515)*'Hintergrund Berechnung'!$N$941,$K711/($D711^0.450818786555515)*'Hintergrund Berechnung'!$N$942),0)</f>
        <v>#DIV/0!</v>
      </c>
      <c r="T711" s="16">
        <f>ROUND(IF(C711&lt;16,$L711*'Hintergrund Berechnung'!$O$941,$L711*'Hintergrund Berechnung'!$O$942),0)</f>
        <v>0</v>
      </c>
      <c r="U711" s="16">
        <f>ROUND(IF(C711&lt;16,IF(M711&gt;0,(25-$M711)*'Hintergrund Berechnung'!$J$941,0),IF(M711&gt;0,(25-$M711)*'Hintergrund Berechnung'!$J$942,0)),0)</f>
        <v>0</v>
      </c>
      <c r="V711" s="18" t="e">
        <f t="shared" si="35"/>
        <v>#DIV/0!</v>
      </c>
    </row>
    <row r="712" spans="15:22" x14ac:dyDescent="0.5">
      <c r="O712" s="16">
        <f t="shared" si="33"/>
        <v>0</v>
      </c>
      <c r="P712" s="16" t="e">
        <f>IF($C712&lt;16,MAX($E712:$G712)/($D712^0.70558407859294)*'Hintergrund Berechnung'!$I$941,MAX($E712:$G712)/($D712^0.70558407859294)*'Hintergrund Berechnung'!$I$942)</f>
        <v>#DIV/0!</v>
      </c>
      <c r="Q712" s="16" t="e">
        <f>IF($C712&lt;16,MAX($H712:$J712)/($D712^0.70558407859294)*'Hintergrund Berechnung'!$I$941,MAX($H712:$J712)/($D712^0.70558407859294)*'Hintergrund Berechnung'!$I$942)</f>
        <v>#DIV/0!</v>
      </c>
      <c r="R712" s="16" t="e">
        <f t="shared" si="34"/>
        <v>#DIV/0!</v>
      </c>
      <c r="S712" s="16" t="e">
        <f>ROUND(IF(C712&lt;16,$K712/($D712^0.450818786555515)*'Hintergrund Berechnung'!$N$941,$K712/($D712^0.450818786555515)*'Hintergrund Berechnung'!$N$942),0)</f>
        <v>#DIV/0!</v>
      </c>
      <c r="T712" s="16">
        <f>ROUND(IF(C712&lt;16,$L712*'Hintergrund Berechnung'!$O$941,$L712*'Hintergrund Berechnung'!$O$942),0)</f>
        <v>0</v>
      </c>
      <c r="U712" s="16">
        <f>ROUND(IF(C712&lt;16,IF(M712&gt;0,(25-$M712)*'Hintergrund Berechnung'!$J$941,0),IF(M712&gt;0,(25-$M712)*'Hintergrund Berechnung'!$J$942,0)),0)</f>
        <v>0</v>
      </c>
      <c r="V712" s="18" t="e">
        <f t="shared" si="35"/>
        <v>#DIV/0!</v>
      </c>
    </row>
    <row r="713" spans="15:22" x14ac:dyDescent="0.5">
      <c r="O713" s="16">
        <f t="shared" si="33"/>
        <v>0</v>
      </c>
      <c r="P713" s="16" t="e">
        <f>IF($C713&lt;16,MAX($E713:$G713)/($D713^0.70558407859294)*'Hintergrund Berechnung'!$I$941,MAX($E713:$G713)/($D713^0.70558407859294)*'Hintergrund Berechnung'!$I$942)</f>
        <v>#DIV/0!</v>
      </c>
      <c r="Q713" s="16" t="e">
        <f>IF($C713&lt;16,MAX($H713:$J713)/($D713^0.70558407859294)*'Hintergrund Berechnung'!$I$941,MAX($H713:$J713)/($D713^0.70558407859294)*'Hintergrund Berechnung'!$I$942)</f>
        <v>#DIV/0!</v>
      </c>
      <c r="R713" s="16" t="e">
        <f t="shared" si="34"/>
        <v>#DIV/0!</v>
      </c>
      <c r="S713" s="16" t="e">
        <f>ROUND(IF(C713&lt;16,$K713/($D713^0.450818786555515)*'Hintergrund Berechnung'!$N$941,$K713/($D713^0.450818786555515)*'Hintergrund Berechnung'!$N$942),0)</f>
        <v>#DIV/0!</v>
      </c>
      <c r="T713" s="16">
        <f>ROUND(IF(C713&lt;16,$L713*'Hintergrund Berechnung'!$O$941,$L713*'Hintergrund Berechnung'!$O$942),0)</f>
        <v>0</v>
      </c>
      <c r="U713" s="16">
        <f>ROUND(IF(C713&lt;16,IF(M713&gt;0,(25-$M713)*'Hintergrund Berechnung'!$J$941,0),IF(M713&gt;0,(25-$M713)*'Hintergrund Berechnung'!$J$942,0)),0)</f>
        <v>0</v>
      </c>
      <c r="V713" s="18" t="e">
        <f t="shared" si="35"/>
        <v>#DIV/0!</v>
      </c>
    </row>
    <row r="714" spans="15:22" x14ac:dyDescent="0.5">
      <c r="O714" s="16">
        <f t="shared" si="33"/>
        <v>0</v>
      </c>
      <c r="P714" s="16" t="e">
        <f>IF($C714&lt;16,MAX($E714:$G714)/($D714^0.70558407859294)*'Hintergrund Berechnung'!$I$941,MAX($E714:$G714)/($D714^0.70558407859294)*'Hintergrund Berechnung'!$I$942)</f>
        <v>#DIV/0!</v>
      </c>
      <c r="Q714" s="16" t="e">
        <f>IF($C714&lt;16,MAX($H714:$J714)/($D714^0.70558407859294)*'Hintergrund Berechnung'!$I$941,MAX($H714:$J714)/($D714^0.70558407859294)*'Hintergrund Berechnung'!$I$942)</f>
        <v>#DIV/0!</v>
      </c>
      <c r="R714" s="16" t="e">
        <f t="shared" si="34"/>
        <v>#DIV/0!</v>
      </c>
      <c r="S714" s="16" t="e">
        <f>ROUND(IF(C714&lt;16,$K714/($D714^0.450818786555515)*'Hintergrund Berechnung'!$N$941,$K714/($D714^0.450818786555515)*'Hintergrund Berechnung'!$N$942),0)</f>
        <v>#DIV/0!</v>
      </c>
      <c r="T714" s="16">
        <f>ROUND(IF(C714&lt;16,$L714*'Hintergrund Berechnung'!$O$941,$L714*'Hintergrund Berechnung'!$O$942),0)</f>
        <v>0</v>
      </c>
      <c r="U714" s="16">
        <f>ROUND(IF(C714&lt;16,IF(M714&gt;0,(25-$M714)*'Hintergrund Berechnung'!$J$941,0),IF(M714&gt;0,(25-$M714)*'Hintergrund Berechnung'!$J$942,0)),0)</f>
        <v>0</v>
      </c>
      <c r="V714" s="18" t="e">
        <f t="shared" si="35"/>
        <v>#DIV/0!</v>
      </c>
    </row>
    <row r="715" spans="15:22" x14ac:dyDescent="0.5">
      <c r="O715" s="16">
        <f t="shared" si="33"/>
        <v>0</v>
      </c>
      <c r="P715" s="16" t="e">
        <f>IF($C715&lt;16,MAX($E715:$G715)/($D715^0.70558407859294)*'Hintergrund Berechnung'!$I$941,MAX($E715:$G715)/($D715^0.70558407859294)*'Hintergrund Berechnung'!$I$942)</f>
        <v>#DIV/0!</v>
      </c>
      <c r="Q715" s="16" t="e">
        <f>IF($C715&lt;16,MAX($H715:$J715)/($D715^0.70558407859294)*'Hintergrund Berechnung'!$I$941,MAX($H715:$J715)/($D715^0.70558407859294)*'Hintergrund Berechnung'!$I$942)</f>
        <v>#DIV/0!</v>
      </c>
      <c r="R715" s="16" t="e">
        <f t="shared" si="34"/>
        <v>#DIV/0!</v>
      </c>
      <c r="S715" s="16" t="e">
        <f>ROUND(IF(C715&lt;16,$K715/($D715^0.450818786555515)*'Hintergrund Berechnung'!$N$941,$K715/($D715^0.450818786555515)*'Hintergrund Berechnung'!$N$942),0)</f>
        <v>#DIV/0!</v>
      </c>
      <c r="T715" s="16">
        <f>ROUND(IF(C715&lt;16,$L715*'Hintergrund Berechnung'!$O$941,$L715*'Hintergrund Berechnung'!$O$942),0)</f>
        <v>0</v>
      </c>
      <c r="U715" s="16">
        <f>ROUND(IF(C715&lt;16,IF(M715&gt;0,(25-$M715)*'Hintergrund Berechnung'!$J$941,0),IF(M715&gt;0,(25-$M715)*'Hintergrund Berechnung'!$J$942,0)),0)</f>
        <v>0</v>
      </c>
      <c r="V715" s="18" t="e">
        <f t="shared" si="35"/>
        <v>#DIV/0!</v>
      </c>
    </row>
    <row r="716" spans="15:22" x14ac:dyDescent="0.5">
      <c r="O716" s="16">
        <f t="shared" si="33"/>
        <v>0</v>
      </c>
      <c r="P716" s="16" t="e">
        <f>IF($C716&lt;16,MAX($E716:$G716)/($D716^0.70558407859294)*'Hintergrund Berechnung'!$I$941,MAX($E716:$G716)/($D716^0.70558407859294)*'Hintergrund Berechnung'!$I$942)</f>
        <v>#DIV/0!</v>
      </c>
      <c r="Q716" s="16" t="e">
        <f>IF($C716&lt;16,MAX($H716:$J716)/($D716^0.70558407859294)*'Hintergrund Berechnung'!$I$941,MAX($H716:$J716)/($D716^0.70558407859294)*'Hintergrund Berechnung'!$I$942)</f>
        <v>#DIV/0!</v>
      </c>
      <c r="R716" s="16" t="e">
        <f t="shared" si="34"/>
        <v>#DIV/0!</v>
      </c>
      <c r="S716" s="16" t="e">
        <f>ROUND(IF(C716&lt;16,$K716/($D716^0.450818786555515)*'Hintergrund Berechnung'!$N$941,$K716/($D716^0.450818786555515)*'Hintergrund Berechnung'!$N$942),0)</f>
        <v>#DIV/0!</v>
      </c>
      <c r="T716" s="16">
        <f>ROUND(IF(C716&lt;16,$L716*'Hintergrund Berechnung'!$O$941,$L716*'Hintergrund Berechnung'!$O$942),0)</f>
        <v>0</v>
      </c>
      <c r="U716" s="16">
        <f>ROUND(IF(C716&lt;16,IF(M716&gt;0,(25-$M716)*'Hintergrund Berechnung'!$J$941,0),IF(M716&gt;0,(25-$M716)*'Hintergrund Berechnung'!$J$942,0)),0)</f>
        <v>0</v>
      </c>
      <c r="V716" s="18" t="e">
        <f t="shared" si="35"/>
        <v>#DIV/0!</v>
      </c>
    </row>
    <row r="717" spans="15:22" x14ac:dyDescent="0.5">
      <c r="O717" s="16">
        <f t="shared" si="33"/>
        <v>0</v>
      </c>
      <c r="P717" s="16" t="e">
        <f>IF($C717&lt;16,MAX($E717:$G717)/($D717^0.70558407859294)*'Hintergrund Berechnung'!$I$941,MAX($E717:$G717)/($D717^0.70558407859294)*'Hintergrund Berechnung'!$I$942)</f>
        <v>#DIV/0!</v>
      </c>
      <c r="Q717" s="16" t="e">
        <f>IF($C717&lt;16,MAX($H717:$J717)/($D717^0.70558407859294)*'Hintergrund Berechnung'!$I$941,MAX($H717:$J717)/($D717^0.70558407859294)*'Hintergrund Berechnung'!$I$942)</f>
        <v>#DIV/0!</v>
      </c>
      <c r="R717" s="16" t="e">
        <f t="shared" si="34"/>
        <v>#DIV/0!</v>
      </c>
      <c r="S717" s="16" t="e">
        <f>ROUND(IF(C717&lt;16,$K717/($D717^0.450818786555515)*'Hintergrund Berechnung'!$N$941,$K717/($D717^0.450818786555515)*'Hintergrund Berechnung'!$N$942),0)</f>
        <v>#DIV/0!</v>
      </c>
      <c r="T717" s="16">
        <f>ROUND(IF(C717&lt;16,$L717*'Hintergrund Berechnung'!$O$941,$L717*'Hintergrund Berechnung'!$O$942),0)</f>
        <v>0</v>
      </c>
      <c r="U717" s="16">
        <f>ROUND(IF(C717&lt;16,IF(M717&gt;0,(25-$M717)*'Hintergrund Berechnung'!$J$941,0),IF(M717&gt;0,(25-$M717)*'Hintergrund Berechnung'!$J$942,0)),0)</f>
        <v>0</v>
      </c>
      <c r="V717" s="18" t="e">
        <f t="shared" si="35"/>
        <v>#DIV/0!</v>
      </c>
    </row>
    <row r="718" spans="15:22" x14ac:dyDescent="0.5">
      <c r="O718" s="16">
        <f t="shared" si="33"/>
        <v>0</v>
      </c>
      <c r="P718" s="16" t="e">
        <f>IF($C718&lt;16,MAX($E718:$G718)/($D718^0.70558407859294)*'Hintergrund Berechnung'!$I$941,MAX($E718:$G718)/($D718^0.70558407859294)*'Hintergrund Berechnung'!$I$942)</f>
        <v>#DIV/0!</v>
      </c>
      <c r="Q718" s="16" t="e">
        <f>IF($C718&lt;16,MAX($H718:$J718)/($D718^0.70558407859294)*'Hintergrund Berechnung'!$I$941,MAX($H718:$J718)/($D718^0.70558407859294)*'Hintergrund Berechnung'!$I$942)</f>
        <v>#DIV/0!</v>
      </c>
      <c r="R718" s="16" t="e">
        <f t="shared" si="34"/>
        <v>#DIV/0!</v>
      </c>
      <c r="S718" s="16" t="e">
        <f>ROUND(IF(C718&lt;16,$K718/($D718^0.450818786555515)*'Hintergrund Berechnung'!$N$941,$K718/($D718^0.450818786555515)*'Hintergrund Berechnung'!$N$942),0)</f>
        <v>#DIV/0!</v>
      </c>
      <c r="T718" s="16">
        <f>ROUND(IF(C718&lt;16,$L718*'Hintergrund Berechnung'!$O$941,$L718*'Hintergrund Berechnung'!$O$942),0)</f>
        <v>0</v>
      </c>
      <c r="U718" s="16">
        <f>ROUND(IF(C718&lt;16,IF(M718&gt;0,(25-$M718)*'Hintergrund Berechnung'!$J$941,0),IF(M718&gt;0,(25-$M718)*'Hintergrund Berechnung'!$J$942,0)),0)</f>
        <v>0</v>
      </c>
      <c r="V718" s="18" t="e">
        <f t="shared" si="35"/>
        <v>#DIV/0!</v>
      </c>
    </row>
    <row r="719" spans="15:22" x14ac:dyDescent="0.5">
      <c r="O719" s="16">
        <f t="shared" si="33"/>
        <v>0</v>
      </c>
      <c r="P719" s="16" t="e">
        <f>IF($C719&lt;16,MAX($E719:$G719)/($D719^0.70558407859294)*'Hintergrund Berechnung'!$I$941,MAX($E719:$G719)/($D719^0.70558407859294)*'Hintergrund Berechnung'!$I$942)</f>
        <v>#DIV/0!</v>
      </c>
      <c r="Q719" s="16" t="e">
        <f>IF($C719&lt;16,MAX($H719:$J719)/($D719^0.70558407859294)*'Hintergrund Berechnung'!$I$941,MAX($H719:$J719)/($D719^0.70558407859294)*'Hintergrund Berechnung'!$I$942)</f>
        <v>#DIV/0!</v>
      </c>
      <c r="R719" s="16" t="e">
        <f t="shared" si="34"/>
        <v>#DIV/0!</v>
      </c>
      <c r="S719" s="16" t="e">
        <f>ROUND(IF(C719&lt;16,$K719/($D719^0.450818786555515)*'Hintergrund Berechnung'!$N$941,$K719/($D719^0.450818786555515)*'Hintergrund Berechnung'!$N$942),0)</f>
        <v>#DIV/0!</v>
      </c>
      <c r="T719" s="16">
        <f>ROUND(IF(C719&lt;16,$L719*'Hintergrund Berechnung'!$O$941,$L719*'Hintergrund Berechnung'!$O$942),0)</f>
        <v>0</v>
      </c>
      <c r="U719" s="16">
        <f>ROUND(IF(C719&lt;16,IF(M719&gt;0,(25-$M719)*'Hintergrund Berechnung'!$J$941,0),IF(M719&gt;0,(25-$M719)*'Hintergrund Berechnung'!$J$942,0)),0)</f>
        <v>0</v>
      </c>
      <c r="V719" s="18" t="e">
        <f t="shared" si="35"/>
        <v>#DIV/0!</v>
      </c>
    </row>
    <row r="720" spans="15:22" x14ac:dyDescent="0.5">
      <c r="O720" s="16">
        <f t="shared" si="33"/>
        <v>0</v>
      </c>
      <c r="P720" s="16" t="e">
        <f>IF($C720&lt;16,MAX($E720:$G720)/($D720^0.70558407859294)*'Hintergrund Berechnung'!$I$941,MAX($E720:$G720)/($D720^0.70558407859294)*'Hintergrund Berechnung'!$I$942)</f>
        <v>#DIV/0!</v>
      </c>
      <c r="Q720" s="16" t="e">
        <f>IF($C720&lt;16,MAX($H720:$J720)/($D720^0.70558407859294)*'Hintergrund Berechnung'!$I$941,MAX($H720:$J720)/($D720^0.70558407859294)*'Hintergrund Berechnung'!$I$942)</f>
        <v>#DIV/0!</v>
      </c>
      <c r="R720" s="16" t="e">
        <f t="shared" si="34"/>
        <v>#DIV/0!</v>
      </c>
      <c r="S720" s="16" t="e">
        <f>ROUND(IF(C720&lt;16,$K720/($D720^0.450818786555515)*'Hintergrund Berechnung'!$N$941,$K720/($D720^0.450818786555515)*'Hintergrund Berechnung'!$N$942),0)</f>
        <v>#DIV/0!</v>
      </c>
      <c r="T720" s="16">
        <f>ROUND(IF(C720&lt;16,$L720*'Hintergrund Berechnung'!$O$941,$L720*'Hintergrund Berechnung'!$O$942),0)</f>
        <v>0</v>
      </c>
      <c r="U720" s="16">
        <f>ROUND(IF(C720&lt;16,IF(M720&gt;0,(25-$M720)*'Hintergrund Berechnung'!$J$941,0),IF(M720&gt;0,(25-$M720)*'Hintergrund Berechnung'!$J$942,0)),0)</f>
        <v>0</v>
      </c>
      <c r="V720" s="18" t="e">
        <f t="shared" si="35"/>
        <v>#DIV/0!</v>
      </c>
    </row>
    <row r="721" spans="15:22" x14ac:dyDescent="0.5">
      <c r="O721" s="16">
        <f t="shared" si="33"/>
        <v>0</v>
      </c>
      <c r="P721" s="16" t="e">
        <f>IF($C721&lt;16,MAX($E721:$G721)/($D721^0.70558407859294)*'Hintergrund Berechnung'!$I$941,MAX($E721:$G721)/($D721^0.70558407859294)*'Hintergrund Berechnung'!$I$942)</f>
        <v>#DIV/0!</v>
      </c>
      <c r="Q721" s="16" t="e">
        <f>IF($C721&lt;16,MAX($H721:$J721)/($D721^0.70558407859294)*'Hintergrund Berechnung'!$I$941,MAX($H721:$J721)/($D721^0.70558407859294)*'Hintergrund Berechnung'!$I$942)</f>
        <v>#DIV/0!</v>
      </c>
      <c r="R721" s="16" t="e">
        <f t="shared" si="34"/>
        <v>#DIV/0!</v>
      </c>
      <c r="S721" s="16" t="e">
        <f>ROUND(IF(C721&lt;16,$K721/($D721^0.450818786555515)*'Hintergrund Berechnung'!$N$941,$K721/($D721^0.450818786555515)*'Hintergrund Berechnung'!$N$942),0)</f>
        <v>#DIV/0!</v>
      </c>
      <c r="T721" s="16">
        <f>ROUND(IF(C721&lt;16,$L721*'Hintergrund Berechnung'!$O$941,$L721*'Hintergrund Berechnung'!$O$942),0)</f>
        <v>0</v>
      </c>
      <c r="U721" s="16">
        <f>ROUND(IF(C721&lt;16,IF(M721&gt;0,(25-$M721)*'Hintergrund Berechnung'!$J$941,0),IF(M721&gt;0,(25-$M721)*'Hintergrund Berechnung'!$J$942,0)),0)</f>
        <v>0</v>
      </c>
      <c r="V721" s="18" t="e">
        <f t="shared" si="35"/>
        <v>#DIV/0!</v>
      </c>
    </row>
    <row r="722" spans="15:22" x14ac:dyDescent="0.5">
      <c r="O722" s="16">
        <f t="shared" si="33"/>
        <v>0</v>
      </c>
      <c r="P722" s="16" t="e">
        <f>IF($C722&lt;16,MAX($E722:$G722)/($D722^0.70558407859294)*'Hintergrund Berechnung'!$I$941,MAX($E722:$G722)/($D722^0.70558407859294)*'Hintergrund Berechnung'!$I$942)</f>
        <v>#DIV/0!</v>
      </c>
      <c r="Q722" s="16" t="e">
        <f>IF($C722&lt;16,MAX($H722:$J722)/($D722^0.70558407859294)*'Hintergrund Berechnung'!$I$941,MAX($H722:$J722)/($D722^0.70558407859294)*'Hintergrund Berechnung'!$I$942)</f>
        <v>#DIV/0!</v>
      </c>
      <c r="R722" s="16" t="e">
        <f t="shared" si="34"/>
        <v>#DIV/0!</v>
      </c>
      <c r="S722" s="16" t="e">
        <f>ROUND(IF(C722&lt;16,$K722/($D722^0.450818786555515)*'Hintergrund Berechnung'!$N$941,$K722/($D722^0.450818786555515)*'Hintergrund Berechnung'!$N$942),0)</f>
        <v>#DIV/0!</v>
      </c>
      <c r="T722" s="16">
        <f>ROUND(IF(C722&lt;16,$L722*'Hintergrund Berechnung'!$O$941,$L722*'Hintergrund Berechnung'!$O$942),0)</f>
        <v>0</v>
      </c>
      <c r="U722" s="16">
        <f>ROUND(IF(C722&lt;16,IF(M722&gt;0,(25-$M722)*'Hintergrund Berechnung'!$J$941,0),IF(M722&gt;0,(25-$M722)*'Hintergrund Berechnung'!$J$942,0)),0)</f>
        <v>0</v>
      </c>
      <c r="V722" s="18" t="e">
        <f t="shared" si="35"/>
        <v>#DIV/0!</v>
      </c>
    </row>
    <row r="723" spans="15:22" x14ac:dyDescent="0.5">
      <c r="O723" s="16">
        <f t="shared" si="33"/>
        <v>0</v>
      </c>
      <c r="P723" s="16" t="e">
        <f>IF($C723&lt;16,MAX($E723:$G723)/($D723^0.70558407859294)*'Hintergrund Berechnung'!$I$941,MAX($E723:$G723)/($D723^0.70558407859294)*'Hintergrund Berechnung'!$I$942)</f>
        <v>#DIV/0!</v>
      </c>
      <c r="Q723" s="16" t="e">
        <f>IF($C723&lt;16,MAX($H723:$J723)/($D723^0.70558407859294)*'Hintergrund Berechnung'!$I$941,MAX($H723:$J723)/($D723^0.70558407859294)*'Hintergrund Berechnung'!$I$942)</f>
        <v>#DIV/0!</v>
      </c>
      <c r="R723" s="16" t="e">
        <f t="shared" si="34"/>
        <v>#DIV/0!</v>
      </c>
      <c r="S723" s="16" t="e">
        <f>ROUND(IF(C723&lt;16,$K723/($D723^0.450818786555515)*'Hintergrund Berechnung'!$N$941,$K723/($D723^0.450818786555515)*'Hintergrund Berechnung'!$N$942),0)</f>
        <v>#DIV/0!</v>
      </c>
      <c r="T723" s="16">
        <f>ROUND(IF(C723&lt;16,$L723*'Hintergrund Berechnung'!$O$941,$L723*'Hintergrund Berechnung'!$O$942),0)</f>
        <v>0</v>
      </c>
      <c r="U723" s="16">
        <f>ROUND(IF(C723&lt;16,IF(M723&gt;0,(25-$M723)*'Hintergrund Berechnung'!$J$941,0),IF(M723&gt;0,(25-$M723)*'Hintergrund Berechnung'!$J$942,0)),0)</f>
        <v>0</v>
      </c>
      <c r="V723" s="18" t="e">
        <f t="shared" si="35"/>
        <v>#DIV/0!</v>
      </c>
    </row>
    <row r="724" spans="15:22" x14ac:dyDescent="0.5">
      <c r="O724" s="16">
        <f t="shared" si="33"/>
        <v>0</v>
      </c>
      <c r="P724" s="16" t="e">
        <f>IF($C724&lt;16,MAX($E724:$G724)/($D724^0.70558407859294)*'Hintergrund Berechnung'!$I$941,MAX($E724:$G724)/($D724^0.70558407859294)*'Hintergrund Berechnung'!$I$942)</f>
        <v>#DIV/0!</v>
      </c>
      <c r="Q724" s="16" t="e">
        <f>IF($C724&lt;16,MAX($H724:$J724)/($D724^0.70558407859294)*'Hintergrund Berechnung'!$I$941,MAX($H724:$J724)/($D724^0.70558407859294)*'Hintergrund Berechnung'!$I$942)</f>
        <v>#DIV/0!</v>
      </c>
      <c r="R724" s="16" t="e">
        <f t="shared" si="34"/>
        <v>#DIV/0!</v>
      </c>
      <c r="S724" s="16" t="e">
        <f>ROUND(IF(C724&lt;16,$K724/($D724^0.450818786555515)*'Hintergrund Berechnung'!$N$941,$K724/($D724^0.450818786555515)*'Hintergrund Berechnung'!$N$942),0)</f>
        <v>#DIV/0!</v>
      </c>
      <c r="T724" s="16">
        <f>ROUND(IF(C724&lt;16,$L724*'Hintergrund Berechnung'!$O$941,$L724*'Hintergrund Berechnung'!$O$942),0)</f>
        <v>0</v>
      </c>
      <c r="U724" s="16">
        <f>ROUND(IF(C724&lt;16,IF(M724&gt;0,(25-$M724)*'Hintergrund Berechnung'!$J$941,0),IF(M724&gt;0,(25-$M724)*'Hintergrund Berechnung'!$J$942,0)),0)</f>
        <v>0</v>
      </c>
      <c r="V724" s="18" t="e">
        <f t="shared" si="35"/>
        <v>#DIV/0!</v>
      </c>
    </row>
    <row r="725" spans="15:22" x14ac:dyDescent="0.5">
      <c r="O725" s="16">
        <f t="shared" si="33"/>
        <v>0</v>
      </c>
      <c r="P725" s="16" t="e">
        <f>IF($C725&lt;16,MAX($E725:$G725)/($D725^0.70558407859294)*'Hintergrund Berechnung'!$I$941,MAX($E725:$G725)/($D725^0.70558407859294)*'Hintergrund Berechnung'!$I$942)</f>
        <v>#DIV/0!</v>
      </c>
      <c r="Q725" s="16" t="e">
        <f>IF($C725&lt;16,MAX($H725:$J725)/($D725^0.70558407859294)*'Hintergrund Berechnung'!$I$941,MAX($H725:$J725)/($D725^0.70558407859294)*'Hintergrund Berechnung'!$I$942)</f>
        <v>#DIV/0!</v>
      </c>
      <c r="R725" s="16" t="e">
        <f t="shared" si="34"/>
        <v>#DIV/0!</v>
      </c>
      <c r="S725" s="16" t="e">
        <f>ROUND(IF(C725&lt;16,$K725/($D725^0.450818786555515)*'Hintergrund Berechnung'!$N$941,$K725/($D725^0.450818786555515)*'Hintergrund Berechnung'!$N$942),0)</f>
        <v>#DIV/0!</v>
      </c>
      <c r="T725" s="16">
        <f>ROUND(IF(C725&lt;16,$L725*'Hintergrund Berechnung'!$O$941,$L725*'Hintergrund Berechnung'!$O$942),0)</f>
        <v>0</v>
      </c>
      <c r="U725" s="16">
        <f>ROUND(IF(C725&lt;16,IF(M725&gt;0,(25-$M725)*'Hintergrund Berechnung'!$J$941,0),IF(M725&gt;0,(25-$M725)*'Hintergrund Berechnung'!$J$942,0)),0)</f>
        <v>0</v>
      </c>
      <c r="V725" s="18" t="e">
        <f t="shared" si="35"/>
        <v>#DIV/0!</v>
      </c>
    </row>
    <row r="726" spans="15:22" x14ac:dyDescent="0.5">
      <c r="O726" s="16">
        <f t="shared" si="33"/>
        <v>0</v>
      </c>
      <c r="P726" s="16" t="e">
        <f>IF($C726&lt;16,MAX($E726:$G726)/($D726^0.70558407859294)*'Hintergrund Berechnung'!$I$941,MAX($E726:$G726)/($D726^0.70558407859294)*'Hintergrund Berechnung'!$I$942)</f>
        <v>#DIV/0!</v>
      </c>
      <c r="Q726" s="16" t="e">
        <f>IF($C726&lt;16,MAX($H726:$J726)/($D726^0.70558407859294)*'Hintergrund Berechnung'!$I$941,MAX($H726:$J726)/($D726^0.70558407859294)*'Hintergrund Berechnung'!$I$942)</f>
        <v>#DIV/0!</v>
      </c>
      <c r="R726" s="16" t="e">
        <f t="shared" si="34"/>
        <v>#DIV/0!</v>
      </c>
      <c r="S726" s="16" t="e">
        <f>ROUND(IF(C726&lt;16,$K726/($D726^0.450818786555515)*'Hintergrund Berechnung'!$N$941,$K726/($D726^0.450818786555515)*'Hintergrund Berechnung'!$N$942),0)</f>
        <v>#DIV/0!</v>
      </c>
      <c r="T726" s="16">
        <f>ROUND(IF(C726&lt;16,$L726*'Hintergrund Berechnung'!$O$941,$L726*'Hintergrund Berechnung'!$O$942),0)</f>
        <v>0</v>
      </c>
      <c r="U726" s="16">
        <f>ROUND(IF(C726&lt;16,IF(M726&gt;0,(25-$M726)*'Hintergrund Berechnung'!$J$941,0),IF(M726&gt;0,(25-$M726)*'Hintergrund Berechnung'!$J$942,0)),0)</f>
        <v>0</v>
      </c>
      <c r="V726" s="18" t="e">
        <f t="shared" si="35"/>
        <v>#DIV/0!</v>
      </c>
    </row>
    <row r="727" spans="15:22" x14ac:dyDescent="0.5">
      <c r="O727" s="16">
        <f t="shared" si="33"/>
        <v>0</v>
      </c>
      <c r="P727" s="16" t="e">
        <f>IF($C727&lt;16,MAX($E727:$G727)/($D727^0.70558407859294)*'Hintergrund Berechnung'!$I$941,MAX($E727:$G727)/($D727^0.70558407859294)*'Hintergrund Berechnung'!$I$942)</f>
        <v>#DIV/0!</v>
      </c>
      <c r="Q727" s="16" t="e">
        <f>IF($C727&lt;16,MAX($H727:$J727)/($D727^0.70558407859294)*'Hintergrund Berechnung'!$I$941,MAX($H727:$J727)/($D727^0.70558407859294)*'Hintergrund Berechnung'!$I$942)</f>
        <v>#DIV/0!</v>
      </c>
      <c r="R727" s="16" t="e">
        <f t="shared" si="34"/>
        <v>#DIV/0!</v>
      </c>
      <c r="S727" s="16" t="e">
        <f>ROUND(IF(C727&lt;16,$K727/($D727^0.450818786555515)*'Hintergrund Berechnung'!$N$941,$K727/($D727^0.450818786555515)*'Hintergrund Berechnung'!$N$942),0)</f>
        <v>#DIV/0!</v>
      </c>
      <c r="T727" s="16">
        <f>ROUND(IF(C727&lt;16,$L727*'Hintergrund Berechnung'!$O$941,$L727*'Hintergrund Berechnung'!$O$942),0)</f>
        <v>0</v>
      </c>
      <c r="U727" s="16">
        <f>ROUND(IF(C727&lt;16,IF(M727&gt;0,(25-$M727)*'Hintergrund Berechnung'!$J$941,0),IF(M727&gt;0,(25-$M727)*'Hintergrund Berechnung'!$J$942,0)),0)</f>
        <v>0</v>
      </c>
      <c r="V727" s="18" t="e">
        <f t="shared" si="35"/>
        <v>#DIV/0!</v>
      </c>
    </row>
    <row r="728" spans="15:22" x14ac:dyDescent="0.5">
      <c r="O728" s="16">
        <f t="shared" si="33"/>
        <v>0</v>
      </c>
      <c r="P728" s="16" t="e">
        <f>IF($C728&lt;16,MAX($E728:$G728)/($D728^0.70558407859294)*'Hintergrund Berechnung'!$I$941,MAX($E728:$G728)/($D728^0.70558407859294)*'Hintergrund Berechnung'!$I$942)</f>
        <v>#DIV/0!</v>
      </c>
      <c r="Q728" s="16" t="e">
        <f>IF($C728&lt;16,MAX($H728:$J728)/($D728^0.70558407859294)*'Hintergrund Berechnung'!$I$941,MAX($H728:$J728)/($D728^0.70558407859294)*'Hintergrund Berechnung'!$I$942)</f>
        <v>#DIV/0!</v>
      </c>
      <c r="R728" s="16" t="e">
        <f t="shared" si="34"/>
        <v>#DIV/0!</v>
      </c>
      <c r="S728" s="16" t="e">
        <f>ROUND(IF(C728&lt;16,$K728/($D728^0.450818786555515)*'Hintergrund Berechnung'!$N$941,$K728/($D728^0.450818786555515)*'Hintergrund Berechnung'!$N$942),0)</f>
        <v>#DIV/0!</v>
      </c>
      <c r="T728" s="16">
        <f>ROUND(IF(C728&lt;16,$L728*'Hintergrund Berechnung'!$O$941,$L728*'Hintergrund Berechnung'!$O$942),0)</f>
        <v>0</v>
      </c>
      <c r="U728" s="16">
        <f>ROUND(IF(C728&lt;16,IF(M728&gt;0,(25-$M728)*'Hintergrund Berechnung'!$J$941,0),IF(M728&gt;0,(25-$M728)*'Hintergrund Berechnung'!$J$942,0)),0)</f>
        <v>0</v>
      </c>
      <c r="V728" s="18" t="e">
        <f t="shared" si="35"/>
        <v>#DIV/0!</v>
      </c>
    </row>
    <row r="729" spans="15:22" x14ac:dyDescent="0.5">
      <c r="O729" s="16">
        <f t="shared" si="33"/>
        <v>0</v>
      </c>
      <c r="P729" s="16" t="e">
        <f>IF($C729&lt;16,MAX($E729:$G729)/($D729^0.70558407859294)*'Hintergrund Berechnung'!$I$941,MAX($E729:$G729)/($D729^0.70558407859294)*'Hintergrund Berechnung'!$I$942)</f>
        <v>#DIV/0!</v>
      </c>
      <c r="Q729" s="16" t="e">
        <f>IF($C729&lt;16,MAX($H729:$J729)/($D729^0.70558407859294)*'Hintergrund Berechnung'!$I$941,MAX($H729:$J729)/($D729^0.70558407859294)*'Hintergrund Berechnung'!$I$942)</f>
        <v>#DIV/0!</v>
      </c>
      <c r="R729" s="16" t="e">
        <f t="shared" si="34"/>
        <v>#DIV/0!</v>
      </c>
      <c r="S729" s="16" t="e">
        <f>ROUND(IF(C729&lt;16,$K729/($D729^0.450818786555515)*'Hintergrund Berechnung'!$N$941,$K729/($D729^0.450818786555515)*'Hintergrund Berechnung'!$N$942),0)</f>
        <v>#DIV/0!</v>
      </c>
      <c r="T729" s="16">
        <f>ROUND(IF(C729&lt;16,$L729*'Hintergrund Berechnung'!$O$941,$L729*'Hintergrund Berechnung'!$O$942),0)</f>
        <v>0</v>
      </c>
      <c r="U729" s="16">
        <f>ROUND(IF(C729&lt;16,IF(M729&gt;0,(25-$M729)*'Hintergrund Berechnung'!$J$941,0),IF(M729&gt;0,(25-$M729)*'Hintergrund Berechnung'!$J$942,0)),0)</f>
        <v>0</v>
      </c>
      <c r="V729" s="18" t="e">
        <f t="shared" si="35"/>
        <v>#DIV/0!</v>
      </c>
    </row>
    <row r="730" spans="15:22" x14ac:dyDescent="0.5">
      <c r="O730" s="16">
        <f t="shared" si="33"/>
        <v>0</v>
      </c>
      <c r="P730" s="16" t="e">
        <f>IF($C730&lt;16,MAX($E730:$G730)/($D730^0.70558407859294)*'Hintergrund Berechnung'!$I$941,MAX($E730:$G730)/($D730^0.70558407859294)*'Hintergrund Berechnung'!$I$942)</f>
        <v>#DIV/0!</v>
      </c>
      <c r="Q730" s="16" t="e">
        <f>IF($C730&lt;16,MAX($H730:$J730)/($D730^0.70558407859294)*'Hintergrund Berechnung'!$I$941,MAX($H730:$J730)/($D730^0.70558407859294)*'Hintergrund Berechnung'!$I$942)</f>
        <v>#DIV/0!</v>
      </c>
      <c r="R730" s="16" t="e">
        <f t="shared" si="34"/>
        <v>#DIV/0!</v>
      </c>
      <c r="S730" s="16" t="e">
        <f>ROUND(IF(C730&lt;16,$K730/($D730^0.450818786555515)*'Hintergrund Berechnung'!$N$941,$K730/($D730^0.450818786555515)*'Hintergrund Berechnung'!$N$942),0)</f>
        <v>#DIV/0!</v>
      </c>
      <c r="T730" s="16">
        <f>ROUND(IF(C730&lt;16,$L730*'Hintergrund Berechnung'!$O$941,$L730*'Hintergrund Berechnung'!$O$942),0)</f>
        <v>0</v>
      </c>
      <c r="U730" s="16">
        <f>ROUND(IF(C730&lt;16,IF(M730&gt;0,(25-$M730)*'Hintergrund Berechnung'!$J$941,0),IF(M730&gt;0,(25-$M730)*'Hintergrund Berechnung'!$J$942,0)),0)</f>
        <v>0</v>
      </c>
      <c r="V730" s="18" t="e">
        <f t="shared" si="35"/>
        <v>#DIV/0!</v>
      </c>
    </row>
    <row r="731" spans="15:22" x14ac:dyDescent="0.5">
      <c r="O731" s="16">
        <f t="shared" si="33"/>
        <v>0</v>
      </c>
      <c r="P731" s="16" t="e">
        <f>IF($C731&lt;16,MAX($E731:$G731)/($D731^0.70558407859294)*'Hintergrund Berechnung'!$I$941,MAX($E731:$G731)/($D731^0.70558407859294)*'Hintergrund Berechnung'!$I$942)</f>
        <v>#DIV/0!</v>
      </c>
      <c r="Q731" s="16" t="e">
        <f>IF($C731&lt;16,MAX($H731:$J731)/($D731^0.70558407859294)*'Hintergrund Berechnung'!$I$941,MAX($H731:$J731)/($D731^0.70558407859294)*'Hintergrund Berechnung'!$I$942)</f>
        <v>#DIV/0!</v>
      </c>
      <c r="R731" s="16" t="e">
        <f t="shared" si="34"/>
        <v>#DIV/0!</v>
      </c>
      <c r="S731" s="16" t="e">
        <f>ROUND(IF(C731&lt;16,$K731/($D731^0.450818786555515)*'Hintergrund Berechnung'!$N$941,$K731/($D731^0.450818786555515)*'Hintergrund Berechnung'!$N$942),0)</f>
        <v>#DIV/0!</v>
      </c>
      <c r="T731" s="16">
        <f>ROUND(IF(C731&lt;16,$L731*'Hintergrund Berechnung'!$O$941,$L731*'Hintergrund Berechnung'!$O$942),0)</f>
        <v>0</v>
      </c>
      <c r="U731" s="16">
        <f>ROUND(IF(C731&lt;16,IF(M731&gt;0,(25-$M731)*'Hintergrund Berechnung'!$J$941,0),IF(M731&gt;0,(25-$M731)*'Hintergrund Berechnung'!$J$942,0)),0)</f>
        <v>0</v>
      </c>
      <c r="V731" s="18" t="e">
        <f t="shared" si="35"/>
        <v>#DIV/0!</v>
      </c>
    </row>
    <row r="732" spans="15:22" x14ac:dyDescent="0.5">
      <c r="O732" s="16">
        <f t="shared" si="33"/>
        <v>0</v>
      </c>
      <c r="P732" s="16" t="e">
        <f>IF($C732&lt;16,MAX($E732:$G732)/($D732^0.70558407859294)*'Hintergrund Berechnung'!$I$941,MAX($E732:$G732)/($D732^0.70558407859294)*'Hintergrund Berechnung'!$I$942)</f>
        <v>#DIV/0!</v>
      </c>
      <c r="Q732" s="16" t="e">
        <f>IF($C732&lt;16,MAX($H732:$J732)/($D732^0.70558407859294)*'Hintergrund Berechnung'!$I$941,MAX($H732:$J732)/($D732^0.70558407859294)*'Hintergrund Berechnung'!$I$942)</f>
        <v>#DIV/0!</v>
      </c>
      <c r="R732" s="16" t="e">
        <f t="shared" si="34"/>
        <v>#DIV/0!</v>
      </c>
      <c r="S732" s="16" t="e">
        <f>ROUND(IF(C732&lt;16,$K732/($D732^0.450818786555515)*'Hintergrund Berechnung'!$N$941,$K732/($D732^0.450818786555515)*'Hintergrund Berechnung'!$N$942),0)</f>
        <v>#DIV/0!</v>
      </c>
      <c r="T732" s="16">
        <f>ROUND(IF(C732&lt;16,$L732*'Hintergrund Berechnung'!$O$941,$L732*'Hintergrund Berechnung'!$O$942),0)</f>
        <v>0</v>
      </c>
      <c r="U732" s="16">
        <f>ROUND(IF(C732&lt;16,IF(M732&gt;0,(25-$M732)*'Hintergrund Berechnung'!$J$941,0),IF(M732&gt;0,(25-$M732)*'Hintergrund Berechnung'!$J$942,0)),0)</f>
        <v>0</v>
      </c>
      <c r="V732" s="18" t="e">
        <f t="shared" si="35"/>
        <v>#DIV/0!</v>
      </c>
    </row>
    <row r="733" spans="15:22" x14ac:dyDescent="0.5">
      <c r="O733" s="16">
        <f t="shared" si="33"/>
        <v>0</v>
      </c>
      <c r="P733" s="16" t="e">
        <f>IF($C733&lt;16,MAX($E733:$G733)/($D733^0.70558407859294)*'Hintergrund Berechnung'!$I$941,MAX($E733:$G733)/($D733^0.70558407859294)*'Hintergrund Berechnung'!$I$942)</f>
        <v>#DIV/0!</v>
      </c>
      <c r="Q733" s="16" t="e">
        <f>IF($C733&lt;16,MAX($H733:$J733)/($D733^0.70558407859294)*'Hintergrund Berechnung'!$I$941,MAX($H733:$J733)/($D733^0.70558407859294)*'Hintergrund Berechnung'!$I$942)</f>
        <v>#DIV/0!</v>
      </c>
      <c r="R733" s="16" t="e">
        <f t="shared" si="34"/>
        <v>#DIV/0!</v>
      </c>
      <c r="S733" s="16" t="e">
        <f>ROUND(IF(C733&lt;16,$K733/($D733^0.450818786555515)*'Hintergrund Berechnung'!$N$941,$K733/($D733^0.450818786555515)*'Hintergrund Berechnung'!$N$942),0)</f>
        <v>#DIV/0!</v>
      </c>
      <c r="T733" s="16">
        <f>ROUND(IF(C733&lt;16,$L733*'Hintergrund Berechnung'!$O$941,$L733*'Hintergrund Berechnung'!$O$942),0)</f>
        <v>0</v>
      </c>
      <c r="U733" s="16">
        <f>ROUND(IF(C733&lt;16,IF(M733&gt;0,(25-$M733)*'Hintergrund Berechnung'!$J$941,0),IF(M733&gt;0,(25-$M733)*'Hintergrund Berechnung'!$J$942,0)),0)</f>
        <v>0</v>
      </c>
      <c r="V733" s="18" t="e">
        <f t="shared" si="35"/>
        <v>#DIV/0!</v>
      </c>
    </row>
    <row r="734" spans="15:22" x14ac:dyDescent="0.5">
      <c r="O734" s="16">
        <f t="shared" si="33"/>
        <v>0</v>
      </c>
      <c r="P734" s="16" t="e">
        <f>IF($C734&lt;16,MAX($E734:$G734)/($D734^0.70558407859294)*'Hintergrund Berechnung'!$I$941,MAX($E734:$G734)/($D734^0.70558407859294)*'Hintergrund Berechnung'!$I$942)</f>
        <v>#DIV/0!</v>
      </c>
      <c r="Q734" s="16" t="e">
        <f>IF($C734&lt;16,MAX($H734:$J734)/($D734^0.70558407859294)*'Hintergrund Berechnung'!$I$941,MAX($H734:$J734)/($D734^0.70558407859294)*'Hintergrund Berechnung'!$I$942)</f>
        <v>#DIV/0!</v>
      </c>
      <c r="R734" s="16" t="e">
        <f t="shared" si="34"/>
        <v>#DIV/0!</v>
      </c>
      <c r="S734" s="16" t="e">
        <f>ROUND(IF(C734&lt;16,$K734/($D734^0.450818786555515)*'Hintergrund Berechnung'!$N$941,$K734/($D734^0.450818786555515)*'Hintergrund Berechnung'!$N$942),0)</f>
        <v>#DIV/0!</v>
      </c>
      <c r="T734" s="16">
        <f>ROUND(IF(C734&lt;16,$L734*'Hintergrund Berechnung'!$O$941,$L734*'Hintergrund Berechnung'!$O$942),0)</f>
        <v>0</v>
      </c>
      <c r="U734" s="16">
        <f>ROUND(IF(C734&lt;16,IF(M734&gt;0,(25-$M734)*'Hintergrund Berechnung'!$J$941,0),IF(M734&gt;0,(25-$M734)*'Hintergrund Berechnung'!$J$942,0)),0)</f>
        <v>0</v>
      </c>
      <c r="V734" s="18" t="e">
        <f t="shared" si="35"/>
        <v>#DIV/0!</v>
      </c>
    </row>
    <row r="735" spans="15:22" x14ac:dyDescent="0.5">
      <c r="O735" s="16">
        <f t="shared" si="33"/>
        <v>0</v>
      </c>
      <c r="P735" s="16" t="e">
        <f>IF($C735&lt;16,MAX($E735:$G735)/($D735^0.70558407859294)*'Hintergrund Berechnung'!$I$941,MAX($E735:$G735)/($D735^0.70558407859294)*'Hintergrund Berechnung'!$I$942)</f>
        <v>#DIV/0!</v>
      </c>
      <c r="Q735" s="16" t="e">
        <f>IF($C735&lt;16,MAX($H735:$J735)/($D735^0.70558407859294)*'Hintergrund Berechnung'!$I$941,MAX($H735:$J735)/($D735^0.70558407859294)*'Hintergrund Berechnung'!$I$942)</f>
        <v>#DIV/0!</v>
      </c>
      <c r="R735" s="16" t="e">
        <f t="shared" si="34"/>
        <v>#DIV/0!</v>
      </c>
      <c r="S735" s="16" t="e">
        <f>ROUND(IF(C735&lt;16,$K735/($D735^0.450818786555515)*'Hintergrund Berechnung'!$N$941,$K735/($D735^0.450818786555515)*'Hintergrund Berechnung'!$N$942),0)</f>
        <v>#DIV/0!</v>
      </c>
      <c r="T735" s="16">
        <f>ROUND(IF(C735&lt;16,$L735*'Hintergrund Berechnung'!$O$941,$L735*'Hintergrund Berechnung'!$O$942),0)</f>
        <v>0</v>
      </c>
      <c r="U735" s="16">
        <f>ROUND(IF(C735&lt;16,IF(M735&gt;0,(25-$M735)*'Hintergrund Berechnung'!$J$941,0),IF(M735&gt;0,(25-$M735)*'Hintergrund Berechnung'!$J$942,0)),0)</f>
        <v>0</v>
      </c>
      <c r="V735" s="18" t="e">
        <f t="shared" si="35"/>
        <v>#DIV/0!</v>
      </c>
    </row>
    <row r="736" spans="15:22" x14ac:dyDescent="0.5">
      <c r="O736" s="16">
        <f t="shared" si="33"/>
        <v>0</v>
      </c>
      <c r="P736" s="16" t="e">
        <f>IF($C736&lt;16,MAX($E736:$G736)/($D736^0.70558407859294)*'Hintergrund Berechnung'!$I$941,MAX($E736:$G736)/($D736^0.70558407859294)*'Hintergrund Berechnung'!$I$942)</f>
        <v>#DIV/0!</v>
      </c>
      <c r="Q736" s="16" t="e">
        <f>IF($C736&lt;16,MAX($H736:$J736)/($D736^0.70558407859294)*'Hintergrund Berechnung'!$I$941,MAX($H736:$J736)/($D736^0.70558407859294)*'Hintergrund Berechnung'!$I$942)</f>
        <v>#DIV/0!</v>
      </c>
      <c r="R736" s="16" t="e">
        <f t="shared" si="34"/>
        <v>#DIV/0!</v>
      </c>
      <c r="S736" s="16" t="e">
        <f>ROUND(IF(C736&lt;16,$K736/($D736^0.450818786555515)*'Hintergrund Berechnung'!$N$941,$K736/($D736^0.450818786555515)*'Hintergrund Berechnung'!$N$942),0)</f>
        <v>#DIV/0!</v>
      </c>
      <c r="T736" s="16">
        <f>ROUND(IF(C736&lt;16,$L736*'Hintergrund Berechnung'!$O$941,$L736*'Hintergrund Berechnung'!$O$942),0)</f>
        <v>0</v>
      </c>
      <c r="U736" s="16">
        <f>ROUND(IF(C736&lt;16,IF(M736&gt;0,(25-$M736)*'Hintergrund Berechnung'!$J$941,0),IF(M736&gt;0,(25-$M736)*'Hintergrund Berechnung'!$J$942,0)),0)</f>
        <v>0</v>
      </c>
      <c r="V736" s="18" t="e">
        <f t="shared" si="35"/>
        <v>#DIV/0!</v>
      </c>
    </row>
    <row r="737" spans="15:22" x14ac:dyDescent="0.5">
      <c r="O737" s="16">
        <f t="shared" si="33"/>
        <v>0</v>
      </c>
      <c r="P737" s="16" t="e">
        <f>IF($C737&lt;16,MAX($E737:$G737)/($D737^0.70558407859294)*'Hintergrund Berechnung'!$I$941,MAX($E737:$G737)/($D737^0.70558407859294)*'Hintergrund Berechnung'!$I$942)</f>
        <v>#DIV/0!</v>
      </c>
      <c r="Q737" s="16" t="e">
        <f>IF($C737&lt;16,MAX($H737:$J737)/($D737^0.70558407859294)*'Hintergrund Berechnung'!$I$941,MAX($H737:$J737)/($D737^0.70558407859294)*'Hintergrund Berechnung'!$I$942)</f>
        <v>#DIV/0!</v>
      </c>
      <c r="R737" s="16" t="e">
        <f t="shared" si="34"/>
        <v>#DIV/0!</v>
      </c>
      <c r="S737" s="16" t="e">
        <f>ROUND(IF(C737&lt;16,$K737/($D737^0.450818786555515)*'Hintergrund Berechnung'!$N$941,$K737/($D737^0.450818786555515)*'Hintergrund Berechnung'!$N$942),0)</f>
        <v>#DIV/0!</v>
      </c>
      <c r="T737" s="16">
        <f>ROUND(IF(C737&lt;16,$L737*'Hintergrund Berechnung'!$O$941,$L737*'Hintergrund Berechnung'!$O$942),0)</f>
        <v>0</v>
      </c>
      <c r="U737" s="16">
        <f>ROUND(IF(C737&lt;16,IF(M737&gt;0,(25-$M737)*'Hintergrund Berechnung'!$J$941,0),IF(M737&gt;0,(25-$M737)*'Hintergrund Berechnung'!$J$942,0)),0)</f>
        <v>0</v>
      </c>
      <c r="V737" s="18" t="e">
        <f t="shared" si="35"/>
        <v>#DIV/0!</v>
      </c>
    </row>
    <row r="738" spans="15:22" x14ac:dyDescent="0.5">
      <c r="O738" s="16">
        <f t="shared" si="33"/>
        <v>0</v>
      </c>
      <c r="P738" s="16" t="e">
        <f>IF($C738&lt;16,MAX($E738:$G738)/($D738^0.70558407859294)*'Hintergrund Berechnung'!$I$941,MAX($E738:$G738)/($D738^0.70558407859294)*'Hintergrund Berechnung'!$I$942)</f>
        <v>#DIV/0!</v>
      </c>
      <c r="Q738" s="16" t="e">
        <f>IF($C738&lt;16,MAX($H738:$J738)/($D738^0.70558407859294)*'Hintergrund Berechnung'!$I$941,MAX($H738:$J738)/($D738^0.70558407859294)*'Hintergrund Berechnung'!$I$942)</f>
        <v>#DIV/0!</v>
      </c>
      <c r="R738" s="16" t="e">
        <f t="shared" si="34"/>
        <v>#DIV/0!</v>
      </c>
      <c r="S738" s="16" t="e">
        <f>ROUND(IF(C738&lt;16,$K738/($D738^0.450818786555515)*'Hintergrund Berechnung'!$N$941,$K738/($D738^0.450818786555515)*'Hintergrund Berechnung'!$N$942),0)</f>
        <v>#DIV/0!</v>
      </c>
      <c r="T738" s="16">
        <f>ROUND(IF(C738&lt;16,$L738*'Hintergrund Berechnung'!$O$941,$L738*'Hintergrund Berechnung'!$O$942),0)</f>
        <v>0</v>
      </c>
      <c r="U738" s="16">
        <f>ROUND(IF(C738&lt;16,IF(M738&gt;0,(25-$M738)*'Hintergrund Berechnung'!$J$941,0),IF(M738&gt;0,(25-$M738)*'Hintergrund Berechnung'!$J$942,0)),0)</f>
        <v>0</v>
      </c>
      <c r="V738" s="18" t="e">
        <f t="shared" si="35"/>
        <v>#DIV/0!</v>
      </c>
    </row>
    <row r="739" spans="15:22" x14ac:dyDescent="0.5">
      <c r="O739" s="16">
        <f t="shared" si="33"/>
        <v>0</v>
      </c>
      <c r="P739" s="16" t="e">
        <f>IF($C739&lt;16,MAX($E739:$G739)/($D739^0.70558407859294)*'Hintergrund Berechnung'!$I$941,MAX($E739:$G739)/($D739^0.70558407859294)*'Hintergrund Berechnung'!$I$942)</f>
        <v>#DIV/0!</v>
      </c>
      <c r="Q739" s="16" t="e">
        <f>IF($C739&lt;16,MAX($H739:$J739)/($D739^0.70558407859294)*'Hintergrund Berechnung'!$I$941,MAX($H739:$J739)/($D739^0.70558407859294)*'Hintergrund Berechnung'!$I$942)</f>
        <v>#DIV/0!</v>
      </c>
      <c r="R739" s="16" t="e">
        <f t="shared" si="34"/>
        <v>#DIV/0!</v>
      </c>
      <c r="S739" s="16" t="e">
        <f>ROUND(IF(C739&lt;16,$K739/($D739^0.450818786555515)*'Hintergrund Berechnung'!$N$941,$K739/($D739^0.450818786555515)*'Hintergrund Berechnung'!$N$942),0)</f>
        <v>#DIV/0!</v>
      </c>
      <c r="T739" s="16">
        <f>ROUND(IF(C739&lt;16,$L739*'Hintergrund Berechnung'!$O$941,$L739*'Hintergrund Berechnung'!$O$942),0)</f>
        <v>0</v>
      </c>
      <c r="U739" s="16">
        <f>ROUND(IF(C739&lt;16,IF(M739&gt;0,(25-$M739)*'Hintergrund Berechnung'!$J$941,0),IF(M739&gt;0,(25-$M739)*'Hintergrund Berechnung'!$J$942,0)),0)</f>
        <v>0</v>
      </c>
      <c r="V739" s="18" t="e">
        <f t="shared" si="35"/>
        <v>#DIV/0!</v>
      </c>
    </row>
    <row r="740" spans="15:22" x14ac:dyDescent="0.5">
      <c r="O740" s="16">
        <f t="shared" si="33"/>
        <v>0</v>
      </c>
      <c r="P740" s="16" t="e">
        <f>IF($C740&lt;16,MAX($E740:$G740)/($D740^0.70558407859294)*'Hintergrund Berechnung'!$I$941,MAX($E740:$G740)/($D740^0.70558407859294)*'Hintergrund Berechnung'!$I$942)</f>
        <v>#DIV/0!</v>
      </c>
      <c r="Q740" s="16" t="e">
        <f>IF($C740&lt;16,MAX($H740:$J740)/($D740^0.70558407859294)*'Hintergrund Berechnung'!$I$941,MAX($H740:$J740)/($D740^0.70558407859294)*'Hintergrund Berechnung'!$I$942)</f>
        <v>#DIV/0!</v>
      </c>
      <c r="R740" s="16" t="e">
        <f t="shared" si="34"/>
        <v>#DIV/0!</v>
      </c>
      <c r="S740" s="16" t="e">
        <f>ROUND(IF(C740&lt;16,$K740/($D740^0.450818786555515)*'Hintergrund Berechnung'!$N$941,$K740/($D740^0.450818786555515)*'Hintergrund Berechnung'!$N$942),0)</f>
        <v>#DIV/0!</v>
      </c>
      <c r="T740" s="16">
        <f>ROUND(IF(C740&lt;16,$L740*'Hintergrund Berechnung'!$O$941,$L740*'Hintergrund Berechnung'!$O$942),0)</f>
        <v>0</v>
      </c>
      <c r="U740" s="16">
        <f>ROUND(IF(C740&lt;16,IF(M740&gt;0,(25-$M740)*'Hintergrund Berechnung'!$J$941,0),IF(M740&gt;0,(25-$M740)*'Hintergrund Berechnung'!$J$942,0)),0)</f>
        <v>0</v>
      </c>
      <c r="V740" s="18" t="e">
        <f t="shared" si="35"/>
        <v>#DIV/0!</v>
      </c>
    </row>
    <row r="741" spans="15:22" x14ac:dyDescent="0.5">
      <c r="O741" s="16">
        <f t="shared" si="33"/>
        <v>0</v>
      </c>
      <c r="P741" s="16" t="e">
        <f>IF($C741&lt;16,MAX($E741:$G741)/($D741^0.70558407859294)*'Hintergrund Berechnung'!$I$941,MAX($E741:$G741)/($D741^0.70558407859294)*'Hintergrund Berechnung'!$I$942)</f>
        <v>#DIV/0!</v>
      </c>
      <c r="Q741" s="16" t="e">
        <f>IF($C741&lt;16,MAX($H741:$J741)/($D741^0.70558407859294)*'Hintergrund Berechnung'!$I$941,MAX($H741:$J741)/($D741^0.70558407859294)*'Hintergrund Berechnung'!$I$942)</f>
        <v>#DIV/0!</v>
      </c>
      <c r="R741" s="16" t="e">
        <f t="shared" si="34"/>
        <v>#DIV/0!</v>
      </c>
      <c r="S741" s="16" t="e">
        <f>ROUND(IF(C741&lt;16,$K741/($D741^0.450818786555515)*'Hintergrund Berechnung'!$N$941,$K741/($D741^0.450818786555515)*'Hintergrund Berechnung'!$N$942),0)</f>
        <v>#DIV/0!</v>
      </c>
      <c r="T741" s="16">
        <f>ROUND(IF(C741&lt;16,$L741*'Hintergrund Berechnung'!$O$941,$L741*'Hintergrund Berechnung'!$O$942),0)</f>
        <v>0</v>
      </c>
      <c r="U741" s="16">
        <f>ROUND(IF(C741&lt;16,IF(M741&gt;0,(25-$M741)*'Hintergrund Berechnung'!$J$941,0),IF(M741&gt;0,(25-$M741)*'Hintergrund Berechnung'!$J$942,0)),0)</f>
        <v>0</v>
      </c>
      <c r="V741" s="18" t="e">
        <f t="shared" si="35"/>
        <v>#DIV/0!</v>
      </c>
    </row>
    <row r="742" spans="15:22" x14ac:dyDescent="0.5">
      <c r="O742" s="16">
        <f t="shared" si="33"/>
        <v>0</v>
      </c>
      <c r="P742" s="16" t="e">
        <f>IF($C742&lt;16,MAX($E742:$G742)/($D742^0.70558407859294)*'Hintergrund Berechnung'!$I$941,MAX($E742:$G742)/($D742^0.70558407859294)*'Hintergrund Berechnung'!$I$942)</f>
        <v>#DIV/0!</v>
      </c>
      <c r="Q742" s="16" t="e">
        <f>IF($C742&lt;16,MAX($H742:$J742)/($D742^0.70558407859294)*'Hintergrund Berechnung'!$I$941,MAX($H742:$J742)/($D742^0.70558407859294)*'Hintergrund Berechnung'!$I$942)</f>
        <v>#DIV/0!</v>
      </c>
      <c r="R742" s="16" t="e">
        <f t="shared" si="34"/>
        <v>#DIV/0!</v>
      </c>
      <c r="S742" s="16" t="e">
        <f>ROUND(IF(C742&lt;16,$K742/($D742^0.450818786555515)*'Hintergrund Berechnung'!$N$941,$K742/($D742^0.450818786555515)*'Hintergrund Berechnung'!$N$942),0)</f>
        <v>#DIV/0!</v>
      </c>
      <c r="T742" s="16">
        <f>ROUND(IF(C742&lt;16,$L742*'Hintergrund Berechnung'!$O$941,$L742*'Hintergrund Berechnung'!$O$942),0)</f>
        <v>0</v>
      </c>
      <c r="U742" s="16">
        <f>ROUND(IF(C742&lt;16,IF(M742&gt;0,(25-$M742)*'Hintergrund Berechnung'!$J$941,0),IF(M742&gt;0,(25-$M742)*'Hintergrund Berechnung'!$J$942,0)),0)</f>
        <v>0</v>
      </c>
      <c r="V742" s="18" t="e">
        <f t="shared" si="35"/>
        <v>#DIV/0!</v>
      </c>
    </row>
    <row r="743" spans="15:22" x14ac:dyDescent="0.5">
      <c r="O743" s="16">
        <f t="shared" si="33"/>
        <v>0</v>
      </c>
      <c r="P743" s="16" t="e">
        <f>IF($C743&lt;16,MAX($E743:$G743)/($D743^0.70558407859294)*'Hintergrund Berechnung'!$I$941,MAX($E743:$G743)/($D743^0.70558407859294)*'Hintergrund Berechnung'!$I$942)</f>
        <v>#DIV/0!</v>
      </c>
      <c r="Q743" s="16" t="e">
        <f>IF($C743&lt;16,MAX($H743:$J743)/($D743^0.70558407859294)*'Hintergrund Berechnung'!$I$941,MAX($H743:$J743)/($D743^0.70558407859294)*'Hintergrund Berechnung'!$I$942)</f>
        <v>#DIV/0!</v>
      </c>
      <c r="R743" s="16" t="e">
        <f t="shared" si="34"/>
        <v>#DIV/0!</v>
      </c>
      <c r="S743" s="16" t="e">
        <f>ROUND(IF(C743&lt;16,$K743/($D743^0.450818786555515)*'Hintergrund Berechnung'!$N$941,$K743/($D743^0.450818786555515)*'Hintergrund Berechnung'!$N$942),0)</f>
        <v>#DIV/0!</v>
      </c>
      <c r="T743" s="16">
        <f>ROUND(IF(C743&lt;16,$L743*'Hintergrund Berechnung'!$O$941,$L743*'Hintergrund Berechnung'!$O$942),0)</f>
        <v>0</v>
      </c>
      <c r="U743" s="16">
        <f>ROUND(IF(C743&lt;16,IF(M743&gt;0,(25-$M743)*'Hintergrund Berechnung'!$J$941,0),IF(M743&gt;0,(25-$M743)*'Hintergrund Berechnung'!$J$942,0)),0)</f>
        <v>0</v>
      </c>
      <c r="V743" s="18" t="e">
        <f t="shared" si="35"/>
        <v>#DIV/0!</v>
      </c>
    </row>
    <row r="744" spans="15:22" x14ac:dyDescent="0.5">
      <c r="O744" s="16">
        <f t="shared" si="33"/>
        <v>0</v>
      </c>
      <c r="P744" s="16" t="e">
        <f>IF($C744&lt;16,MAX($E744:$G744)/($D744^0.70558407859294)*'Hintergrund Berechnung'!$I$941,MAX($E744:$G744)/($D744^0.70558407859294)*'Hintergrund Berechnung'!$I$942)</f>
        <v>#DIV/0!</v>
      </c>
      <c r="Q744" s="16" t="e">
        <f>IF($C744&lt;16,MAX($H744:$J744)/($D744^0.70558407859294)*'Hintergrund Berechnung'!$I$941,MAX($H744:$J744)/($D744^0.70558407859294)*'Hintergrund Berechnung'!$I$942)</f>
        <v>#DIV/0!</v>
      </c>
      <c r="R744" s="16" t="e">
        <f t="shared" si="34"/>
        <v>#DIV/0!</v>
      </c>
      <c r="S744" s="16" t="e">
        <f>ROUND(IF(C744&lt;16,$K744/($D744^0.450818786555515)*'Hintergrund Berechnung'!$N$941,$K744/($D744^0.450818786555515)*'Hintergrund Berechnung'!$N$942),0)</f>
        <v>#DIV/0!</v>
      </c>
      <c r="T744" s="16">
        <f>ROUND(IF(C744&lt;16,$L744*'Hintergrund Berechnung'!$O$941,$L744*'Hintergrund Berechnung'!$O$942),0)</f>
        <v>0</v>
      </c>
      <c r="U744" s="16">
        <f>ROUND(IF(C744&lt;16,IF(M744&gt;0,(25-$M744)*'Hintergrund Berechnung'!$J$941,0),IF(M744&gt;0,(25-$M744)*'Hintergrund Berechnung'!$J$942,0)),0)</f>
        <v>0</v>
      </c>
      <c r="V744" s="18" t="e">
        <f t="shared" si="35"/>
        <v>#DIV/0!</v>
      </c>
    </row>
    <row r="745" spans="15:22" x14ac:dyDescent="0.5">
      <c r="O745" s="16">
        <f t="shared" si="33"/>
        <v>0</v>
      </c>
      <c r="P745" s="16" t="e">
        <f>IF($C745&lt;16,MAX($E745:$G745)/($D745^0.70558407859294)*'Hintergrund Berechnung'!$I$941,MAX($E745:$G745)/($D745^0.70558407859294)*'Hintergrund Berechnung'!$I$942)</f>
        <v>#DIV/0!</v>
      </c>
      <c r="Q745" s="16" t="e">
        <f>IF($C745&lt;16,MAX($H745:$J745)/($D745^0.70558407859294)*'Hintergrund Berechnung'!$I$941,MAX($H745:$J745)/($D745^0.70558407859294)*'Hintergrund Berechnung'!$I$942)</f>
        <v>#DIV/0!</v>
      </c>
      <c r="R745" s="16" t="e">
        <f t="shared" si="34"/>
        <v>#DIV/0!</v>
      </c>
      <c r="S745" s="16" t="e">
        <f>ROUND(IF(C745&lt;16,$K745/($D745^0.450818786555515)*'Hintergrund Berechnung'!$N$941,$K745/($D745^0.450818786555515)*'Hintergrund Berechnung'!$N$942),0)</f>
        <v>#DIV/0!</v>
      </c>
      <c r="T745" s="16">
        <f>ROUND(IF(C745&lt;16,$L745*'Hintergrund Berechnung'!$O$941,$L745*'Hintergrund Berechnung'!$O$942),0)</f>
        <v>0</v>
      </c>
      <c r="U745" s="16">
        <f>ROUND(IF(C745&lt;16,IF(M745&gt;0,(25-$M745)*'Hintergrund Berechnung'!$J$941,0),IF(M745&gt;0,(25-$M745)*'Hintergrund Berechnung'!$J$942,0)),0)</f>
        <v>0</v>
      </c>
      <c r="V745" s="18" t="e">
        <f t="shared" si="35"/>
        <v>#DIV/0!</v>
      </c>
    </row>
    <row r="746" spans="15:22" x14ac:dyDescent="0.5">
      <c r="O746" s="16">
        <f t="shared" si="33"/>
        <v>0</v>
      </c>
      <c r="P746" s="16" t="e">
        <f>IF($C746&lt;16,MAX($E746:$G746)/($D746^0.70558407859294)*'Hintergrund Berechnung'!$I$941,MAX($E746:$G746)/($D746^0.70558407859294)*'Hintergrund Berechnung'!$I$942)</f>
        <v>#DIV/0!</v>
      </c>
      <c r="Q746" s="16" t="e">
        <f>IF($C746&lt;16,MAX($H746:$J746)/($D746^0.70558407859294)*'Hintergrund Berechnung'!$I$941,MAX($H746:$J746)/($D746^0.70558407859294)*'Hintergrund Berechnung'!$I$942)</f>
        <v>#DIV/0!</v>
      </c>
      <c r="R746" s="16" t="e">
        <f t="shared" si="34"/>
        <v>#DIV/0!</v>
      </c>
      <c r="S746" s="16" t="e">
        <f>ROUND(IF(C746&lt;16,$K746/($D746^0.450818786555515)*'Hintergrund Berechnung'!$N$941,$K746/($D746^0.450818786555515)*'Hintergrund Berechnung'!$N$942),0)</f>
        <v>#DIV/0!</v>
      </c>
      <c r="T746" s="16">
        <f>ROUND(IF(C746&lt;16,$L746*'Hintergrund Berechnung'!$O$941,$L746*'Hintergrund Berechnung'!$O$942),0)</f>
        <v>0</v>
      </c>
      <c r="U746" s="16">
        <f>ROUND(IF(C746&lt;16,IF(M746&gt;0,(25-$M746)*'Hintergrund Berechnung'!$J$941,0),IF(M746&gt;0,(25-$M746)*'Hintergrund Berechnung'!$J$942,0)),0)</f>
        <v>0</v>
      </c>
      <c r="V746" s="18" t="e">
        <f t="shared" si="35"/>
        <v>#DIV/0!</v>
      </c>
    </row>
    <row r="747" spans="15:22" x14ac:dyDescent="0.5">
      <c r="O747" s="16">
        <f t="shared" si="33"/>
        <v>0</v>
      </c>
      <c r="P747" s="16" t="e">
        <f>IF($C747&lt;16,MAX($E747:$G747)/($D747^0.70558407859294)*'Hintergrund Berechnung'!$I$941,MAX($E747:$G747)/($D747^0.70558407859294)*'Hintergrund Berechnung'!$I$942)</f>
        <v>#DIV/0!</v>
      </c>
      <c r="Q747" s="16" t="e">
        <f>IF($C747&lt;16,MAX($H747:$J747)/($D747^0.70558407859294)*'Hintergrund Berechnung'!$I$941,MAX($H747:$J747)/($D747^0.70558407859294)*'Hintergrund Berechnung'!$I$942)</f>
        <v>#DIV/0!</v>
      </c>
      <c r="R747" s="16" t="e">
        <f t="shared" si="34"/>
        <v>#DIV/0!</v>
      </c>
      <c r="S747" s="16" t="e">
        <f>ROUND(IF(C747&lt;16,$K747/($D747^0.450818786555515)*'Hintergrund Berechnung'!$N$941,$K747/($D747^0.450818786555515)*'Hintergrund Berechnung'!$N$942),0)</f>
        <v>#DIV/0!</v>
      </c>
      <c r="T747" s="16">
        <f>ROUND(IF(C747&lt;16,$L747*'Hintergrund Berechnung'!$O$941,$L747*'Hintergrund Berechnung'!$O$942),0)</f>
        <v>0</v>
      </c>
      <c r="U747" s="16">
        <f>ROUND(IF(C747&lt;16,IF(M747&gt;0,(25-$M747)*'Hintergrund Berechnung'!$J$941,0),IF(M747&gt;0,(25-$M747)*'Hintergrund Berechnung'!$J$942,0)),0)</f>
        <v>0</v>
      </c>
      <c r="V747" s="18" t="e">
        <f t="shared" si="35"/>
        <v>#DIV/0!</v>
      </c>
    </row>
    <row r="748" spans="15:22" x14ac:dyDescent="0.5">
      <c r="O748" s="16">
        <f t="shared" si="33"/>
        <v>0</v>
      </c>
      <c r="P748" s="16" t="e">
        <f>IF($C748&lt;16,MAX($E748:$G748)/($D748^0.70558407859294)*'Hintergrund Berechnung'!$I$941,MAX($E748:$G748)/($D748^0.70558407859294)*'Hintergrund Berechnung'!$I$942)</f>
        <v>#DIV/0!</v>
      </c>
      <c r="Q748" s="16" t="e">
        <f>IF($C748&lt;16,MAX($H748:$J748)/($D748^0.70558407859294)*'Hintergrund Berechnung'!$I$941,MAX($H748:$J748)/($D748^0.70558407859294)*'Hintergrund Berechnung'!$I$942)</f>
        <v>#DIV/0!</v>
      </c>
      <c r="R748" s="16" t="e">
        <f t="shared" si="34"/>
        <v>#DIV/0!</v>
      </c>
      <c r="S748" s="16" t="e">
        <f>ROUND(IF(C748&lt;16,$K748/($D748^0.450818786555515)*'Hintergrund Berechnung'!$N$941,$K748/($D748^0.450818786555515)*'Hintergrund Berechnung'!$N$942),0)</f>
        <v>#DIV/0!</v>
      </c>
      <c r="T748" s="16">
        <f>ROUND(IF(C748&lt;16,$L748*'Hintergrund Berechnung'!$O$941,$L748*'Hintergrund Berechnung'!$O$942),0)</f>
        <v>0</v>
      </c>
      <c r="U748" s="16">
        <f>ROUND(IF(C748&lt;16,IF(M748&gt;0,(25-$M748)*'Hintergrund Berechnung'!$J$941,0),IF(M748&gt;0,(25-$M748)*'Hintergrund Berechnung'!$J$942,0)),0)</f>
        <v>0</v>
      </c>
      <c r="V748" s="18" t="e">
        <f t="shared" si="35"/>
        <v>#DIV/0!</v>
      </c>
    </row>
    <row r="749" spans="15:22" x14ac:dyDescent="0.5">
      <c r="O749" s="16">
        <f t="shared" si="33"/>
        <v>0</v>
      </c>
      <c r="P749" s="16" t="e">
        <f>IF($C749&lt;16,MAX($E749:$G749)/($D749^0.70558407859294)*'Hintergrund Berechnung'!$I$941,MAX($E749:$G749)/($D749^0.70558407859294)*'Hintergrund Berechnung'!$I$942)</f>
        <v>#DIV/0!</v>
      </c>
      <c r="Q749" s="16" t="e">
        <f>IF($C749&lt;16,MAX($H749:$J749)/($D749^0.70558407859294)*'Hintergrund Berechnung'!$I$941,MAX($H749:$J749)/($D749^0.70558407859294)*'Hintergrund Berechnung'!$I$942)</f>
        <v>#DIV/0!</v>
      </c>
      <c r="R749" s="16" t="e">
        <f t="shared" si="34"/>
        <v>#DIV/0!</v>
      </c>
      <c r="S749" s="16" t="e">
        <f>ROUND(IF(C749&lt;16,$K749/($D749^0.450818786555515)*'Hintergrund Berechnung'!$N$941,$K749/($D749^0.450818786555515)*'Hintergrund Berechnung'!$N$942),0)</f>
        <v>#DIV/0!</v>
      </c>
      <c r="T749" s="16">
        <f>ROUND(IF(C749&lt;16,$L749*'Hintergrund Berechnung'!$O$941,$L749*'Hintergrund Berechnung'!$O$942),0)</f>
        <v>0</v>
      </c>
      <c r="U749" s="16">
        <f>ROUND(IF(C749&lt;16,IF(M749&gt;0,(25-$M749)*'Hintergrund Berechnung'!$J$941,0),IF(M749&gt;0,(25-$M749)*'Hintergrund Berechnung'!$J$942,0)),0)</f>
        <v>0</v>
      </c>
      <c r="V749" s="18" t="e">
        <f t="shared" si="35"/>
        <v>#DIV/0!</v>
      </c>
    </row>
    <row r="750" spans="15:22" x14ac:dyDescent="0.5">
      <c r="O750" s="16">
        <f t="shared" si="33"/>
        <v>0</v>
      </c>
      <c r="P750" s="16" t="e">
        <f>IF($C750&lt;16,MAX($E750:$G750)/($D750^0.70558407859294)*'Hintergrund Berechnung'!$I$941,MAX($E750:$G750)/($D750^0.70558407859294)*'Hintergrund Berechnung'!$I$942)</f>
        <v>#DIV/0!</v>
      </c>
      <c r="Q750" s="16" t="e">
        <f>IF($C750&lt;16,MAX($H750:$J750)/($D750^0.70558407859294)*'Hintergrund Berechnung'!$I$941,MAX($H750:$J750)/($D750^0.70558407859294)*'Hintergrund Berechnung'!$I$942)</f>
        <v>#DIV/0!</v>
      </c>
      <c r="R750" s="16" t="e">
        <f t="shared" si="34"/>
        <v>#DIV/0!</v>
      </c>
      <c r="S750" s="16" t="e">
        <f>ROUND(IF(C750&lt;16,$K750/($D750^0.450818786555515)*'Hintergrund Berechnung'!$N$941,$K750/($D750^0.450818786555515)*'Hintergrund Berechnung'!$N$942),0)</f>
        <v>#DIV/0!</v>
      </c>
      <c r="T750" s="16">
        <f>ROUND(IF(C750&lt;16,$L750*'Hintergrund Berechnung'!$O$941,$L750*'Hintergrund Berechnung'!$O$942),0)</f>
        <v>0</v>
      </c>
      <c r="U750" s="16">
        <f>ROUND(IF(C750&lt;16,IF(M750&gt;0,(25-$M750)*'Hintergrund Berechnung'!$J$941,0),IF(M750&gt;0,(25-$M750)*'Hintergrund Berechnung'!$J$942,0)),0)</f>
        <v>0</v>
      </c>
      <c r="V750" s="18" t="e">
        <f t="shared" si="35"/>
        <v>#DIV/0!</v>
      </c>
    </row>
    <row r="751" spans="15:22" x14ac:dyDescent="0.5">
      <c r="O751" s="16">
        <f t="shared" si="33"/>
        <v>0</v>
      </c>
      <c r="P751" s="16" t="e">
        <f>IF($C751&lt;16,MAX($E751:$G751)/($D751^0.70558407859294)*'Hintergrund Berechnung'!$I$941,MAX($E751:$G751)/($D751^0.70558407859294)*'Hintergrund Berechnung'!$I$942)</f>
        <v>#DIV/0!</v>
      </c>
      <c r="Q751" s="16" t="e">
        <f>IF($C751&lt;16,MAX($H751:$J751)/($D751^0.70558407859294)*'Hintergrund Berechnung'!$I$941,MAX($H751:$J751)/($D751^0.70558407859294)*'Hintergrund Berechnung'!$I$942)</f>
        <v>#DIV/0!</v>
      </c>
      <c r="R751" s="16" t="e">
        <f t="shared" si="34"/>
        <v>#DIV/0!</v>
      </c>
      <c r="S751" s="16" t="e">
        <f>ROUND(IF(C751&lt;16,$K751/($D751^0.450818786555515)*'Hintergrund Berechnung'!$N$941,$K751/($D751^0.450818786555515)*'Hintergrund Berechnung'!$N$942),0)</f>
        <v>#DIV/0!</v>
      </c>
      <c r="T751" s="16">
        <f>ROUND(IF(C751&lt;16,$L751*'Hintergrund Berechnung'!$O$941,$L751*'Hintergrund Berechnung'!$O$942),0)</f>
        <v>0</v>
      </c>
      <c r="U751" s="16">
        <f>ROUND(IF(C751&lt;16,IF(M751&gt;0,(25-$M751)*'Hintergrund Berechnung'!$J$941,0),IF(M751&gt;0,(25-$M751)*'Hintergrund Berechnung'!$J$942,0)),0)</f>
        <v>0</v>
      </c>
      <c r="V751" s="18" t="e">
        <f t="shared" si="35"/>
        <v>#DIV/0!</v>
      </c>
    </row>
    <row r="752" spans="15:22" x14ac:dyDescent="0.5">
      <c r="O752" s="16">
        <f t="shared" si="33"/>
        <v>0</v>
      </c>
      <c r="P752" s="16" t="e">
        <f>IF($C752&lt;16,MAX($E752:$G752)/($D752^0.70558407859294)*'Hintergrund Berechnung'!$I$941,MAX($E752:$G752)/($D752^0.70558407859294)*'Hintergrund Berechnung'!$I$942)</f>
        <v>#DIV/0!</v>
      </c>
      <c r="Q752" s="16" t="e">
        <f>IF($C752&lt;16,MAX($H752:$J752)/($D752^0.70558407859294)*'Hintergrund Berechnung'!$I$941,MAX($H752:$J752)/($D752^0.70558407859294)*'Hintergrund Berechnung'!$I$942)</f>
        <v>#DIV/0!</v>
      </c>
      <c r="R752" s="16" t="e">
        <f t="shared" si="34"/>
        <v>#DIV/0!</v>
      </c>
      <c r="S752" s="16" t="e">
        <f>ROUND(IF(C752&lt;16,$K752/($D752^0.450818786555515)*'Hintergrund Berechnung'!$N$941,$K752/($D752^0.450818786555515)*'Hintergrund Berechnung'!$N$942),0)</f>
        <v>#DIV/0!</v>
      </c>
      <c r="T752" s="16">
        <f>ROUND(IF(C752&lt;16,$L752*'Hintergrund Berechnung'!$O$941,$L752*'Hintergrund Berechnung'!$O$942),0)</f>
        <v>0</v>
      </c>
      <c r="U752" s="16">
        <f>ROUND(IF(C752&lt;16,IF(M752&gt;0,(25-$M752)*'Hintergrund Berechnung'!$J$941,0),IF(M752&gt;0,(25-$M752)*'Hintergrund Berechnung'!$J$942,0)),0)</f>
        <v>0</v>
      </c>
      <c r="V752" s="18" t="e">
        <f t="shared" si="35"/>
        <v>#DIV/0!</v>
      </c>
    </row>
    <row r="753" spans="15:22" x14ac:dyDescent="0.5">
      <c r="O753" s="16">
        <f t="shared" si="33"/>
        <v>0</v>
      </c>
      <c r="P753" s="16" t="e">
        <f>IF($C753&lt;16,MAX($E753:$G753)/($D753^0.70558407859294)*'Hintergrund Berechnung'!$I$941,MAX($E753:$G753)/($D753^0.70558407859294)*'Hintergrund Berechnung'!$I$942)</f>
        <v>#DIV/0!</v>
      </c>
      <c r="Q753" s="16" t="e">
        <f>IF($C753&lt;16,MAX($H753:$J753)/($D753^0.70558407859294)*'Hintergrund Berechnung'!$I$941,MAX($H753:$J753)/($D753^0.70558407859294)*'Hintergrund Berechnung'!$I$942)</f>
        <v>#DIV/0!</v>
      </c>
      <c r="R753" s="16" t="e">
        <f t="shared" si="34"/>
        <v>#DIV/0!</v>
      </c>
      <c r="S753" s="16" t="e">
        <f>ROUND(IF(C753&lt;16,$K753/($D753^0.450818786555515)*'Hintergrund Berechnung'!$N$941,$K753/($D753^0.450818786555515)*'Hintergrund Berechnung'!$N$942),0)</f>
        <v>#DIV/0!</v>
      </c>
      <c r="T753" s="16">
        <f>ROUND(IF(C753&lt;16,$L753*'Hintergrund Berechnung'!$O$941,$L753*'Hintergrund Berechnung'!$O$942),0)</f>
        <v>0</v>
      </c>
      <c r="U753" s="16">
        <f>ROUND(IF(C753&lt;16,IF(M753&gt;0,(25-$M753)*'Hintergrund Berechnung'!$J$941,0),IF(M753&gt;0,(25-$M753)*'Hintergrund Berechnung'!$J$942,0)),0)</f>
        <v>0</v>
      </c>
      <c r="V753" s="18" t="e">
        <f t="shared" si="35"/>
        <v>#DIV/0!</v>
      </c>
    </row>
    <row r="754" spans="15:22" x14ac:dyDescent="0.5">
      <c r="O754" s="16">
        <f t="shared" si="33"/>
        <v>0</v>
      </c>
      <c r="P754" s="16" t="e">
        <f>IF($C754&lt;16,MAX($E754:$G754)/($D754^0.70558407859294)*'Hintergrund Berechnung'!$I$941,MAX($E754:$G754)/($D754^0.70558407859294)*'Hintergrund Berechnung'!$I$942)</f>
        <v>#DIV/0!</v>
      </c>
      <c r="Q754" s="16" t="e">
        <f>IF($C754&lt;16,MAX($H754:$J754)/($D754^0.70558407859294)*'Hintergrund Berechnung'!$I$941,MAX($H754:$J754)/($D754^0.70558407859294)*'Hintergrund Berechnung'!$I$942)</f>
        <v>#DIV/0!</v>
      </c>
      <c r="R754" s="16" t="e">
        <f t="shared" si="34"/>
        <v>#DIV/0!</v>
      </c>
      <c r="S754" s="16" t="e">
        <f>ROUND(IF(C754&lt;16,$K754/($D754^0.450818786555515)*'Hintergrund Berechnung'!$N$941,$K754/($D754^0.450818786555515)*'Hintergrund Berechnung'!$N$942),0)</f>
        <v>#DIV/0!</v>
      </c>
      <c r="T754" s="16">
        <f>ROUND(IF(C754&lt;16,$L754*'Hintergrund Berechnung'!$O$941,$L754*'Hintergrund Berechnung'!$O$942),0)</f>
        <v>0</v>
      </c>
      <c r="U754" s="16">
        <f>ROUND(IF(C754&lt;16,IF(M754&gt;0,(25-$M754)*'Hintergrund Berechnung'!$J$941,0),IF(M754&gt;0,(25-$M754)*'Hintergrund Berechnung'!$J$942,0)),0)</f>
        <v>0</v>
      </c>
      <c r="V754" s="18" t="e">
        <f t="shared" si="35"/>
        <v>#DIV/0!</v>
      </c>
    </row>
    <row r="755" spans="15:22" x14ac:dyDescent="0.5">
      <c r="O755" s="16">
        <f t="shared" si="33"/>
        <v>0</v>
      </c>
      <c r="P755" s="16" t="e">
        <f>IF($C755&lt;16,MAX($E755:$G755)/($D755^0.70558407859294)*'Hintergrund Berechnung'!$I$941,MAX($E755:$G755)/($D755^0.70558407859294)*'Hintergrund Berechnung'!$I$942)</f>
        <v>#DIV/0!</v>
      </c>
      <c r="Q755" s="16" t="e">
        <f>IF($C755&lt;16,MAX($H755:$J755)/($D755^0.70558407859294)*'Hintergrund Berechnung'!$I$941,MAX($H755:$J755)/($D755^0.70558407859294)*'Hintergrund Berechnung'!$I$942)</f>
        <v>#DIV/0!</v>
      </c>
      <c r="R755" s="16" t="e">
        <f t="shared" si="34"/>
        <v>#DIV/0!</v>
      </c>
      <c r="S755" s="16" t="e">
        <f>ROUND(IF(C755&lt;16,$K755/($D755^0.450818786555515)*'Hintergrund Berechnung'!$N$941,$K755/($D755^0.450818786555515)*'Hintergrund Berechnung'!$N$942),0)</f>
        <v>#DIV/0!</v>
      </c>
      <c r="T755" s="16">
        <f>ROUND(IF(C755&lt;16,$L755*'Hintergrund Berechnung'!$O$941,$L755*'Hintergrund Berechnung'!$O$942),0)</f>
        <v>0</v>
      </c>
      <c r="U755" s="16">
        <f>ROUND(IF(C755&lt;16,IF(M755&gt;0,(25-$M755)*'Hintergrund Berechnung'!$J$941,0),IF(M755&gt;0,(25-$M755)*'Hintergrund Berechnung'!$J$942,0)),0)</f>
        <v>0</v>
      </c>
      <c r="V755" s="18" t="e">
        <f t="shared" si="35"/>
        <v>#DIV/0!</v>
      </c>
    </row>
    <row r="756" spans="15:22" x14ac:dyDescent="0.5">
      <c r="O756" s="16">
        <f t="shared" si="33"/>
        <v>0</v>
      </c>
      <c r="P756" s="16" t="e">
        <f>IF($C756&lt;16,MAX($E756:$G756)/($D756^0.70558407859294)*'Hintergrund Berechnung'!$I$941,MAX($E756:$G756)/($D756^0.70558407859294)*'Hintergrund Berechnung'!$I$942)</f>
        <v>#DIV/0!</v>
      </c>
      <c r="Q756" s="16" t="e">
        <f>IF($C756&lt;16,MAX($H756:$J756)/($D756^0.70558407859294)*'Hintergrund Berechnung'!$I$941,MAX($H756:$J756)/($D756^0.70558407859294)*'Hintergrund Berechnung'!$I$942)</f>
        <v>#DIV/0!</v>
      </c>
      <c r="R756" s="16" t="e">
        <f t="shared" si="34"/>
        <v>#DIV/0!</v>
      </c>
      <c r="S756" s="16" t="e">
        <f>ROUND(IF(C756&lt;16,$K756/($D756^0.450818786555515)*'Hintergrund Berechnung'!$N$941,$K756/($D756^0.450818786555515)*'Hintergrund Berechnung'!$N$942),0)</f>
        <v>#DIV/0!</v>
      </c>
      <c r="T756" s="16">
        <f>ROUND(IF(C756&lt;16,$L756*'Hintergrund Berechnung'!$O$941,$L756*'Hintergrund Berechnung'!$O$942),0)</f>
        <v>0</v>
      </c>
      <c r="U756" s="16">
        <f>ROUND(IF(C756&lt;16,IF(M756&gt;0,(25-$M756)*'Hintergrund Berechnung'!$J$941,0),IF(M756&gt;0,(25-$M756)*'Hintergrund Berechnung'!$J$942,0)),0)</f>
        <v>0</v>
      </c>
      <c r="V756" s="18" t="e">
        <f t="shared" si="35"/>
        <v>#DIV/0!</v>
      </c>
    </row>
    <row r="757" spans="15:22" x14ac:dyDescent="0.5">
      <c r="O757" s="16">
        <f t="shared" si="33"/>
        <v>0</v>
      </c>
      <c r="P757" s="16" t="e">
        <f>IF($C757&lt;16,MAX($E757:$G757)/($D757^0.70558407859294)*'Hintergrund Berechnung'!$I$941,MAX($E757:$G757)/($D757^0.70558407859294)*'Hintergrund Berechnung'!$I$942)</f>
        <v>#DIV/0!</v>
      </c>
      <c r="Q757" s="16" t="e">
        <f>IF($C757&lt;16,MAX($H757:$J757)/($D757^0.70558407859294)*'Hintergrund Berechnung'!$I$941,MAX($H757:$J757)/($D757^0.70558407859294)*'Hintergrund Berechnung'!$I$942)</f>
        <v>#DIV/0!</v>
      </c>
      <c r="R757" s="16" t="e">
        <f t="shared" si="34"/>
        <v>#DIV/0!</v>
      </c>
      <c r="S757" s="16" t="e">
        <f>ROUND(IF(C757&lt;16,$K757/($D757^0.450818786555515)*'Hintergrund Berechnung'!$N$941,$K757/($D757^0.450818786555515)*'Hintergrund Berechnung'!$N$942),0)</f>
        <v>#DIV/0!</v>
      </c>
      <c r="T757" s="16">
        <f>ROUND(IF(C757&lt;16,$L757*'Hintergrund Berechnung'!$O$941,$L757*'Hintergrund Berechnung'!$O$942),0)</f>
        <v>0</v>
      </c>
      <c r="U757" s="16">
        <f>ROUND(IF(C757&lt;16,IF(M757&gt;0,(25-$M757)*'Hintergrund Berechnung'!$J$941,0),IF(M757&gt;0,(25-$M757)*'Hintergrund Berechnung'!$J$942,0)),0)</f>
        <v>0</v>
      </c>
      <c r="V757" s="18" t="e">
        <f t="shared" si="35"/>
        <v>#DIV/0!</v>
      </c>
    </row>
    <row r="758" spans="15:22" x14ac:dyDescent="0.5">
      <c r="O758" s="16">
        <f t="shared" si="33"/>
        <v>0</v>
      </c>
      <c r="P758" s="16" t="e">
        <f>IF($C758&lt;16,MAX($E758:$G758)/($D758^0.70558407859294)*'Hintergrund Berechnung'!$I$941,MAX($E758:$G758)/($D758^0.70558407859294)*'Hintergrund Berechnung'!$I$942)</f>
        <v>#DIV/0!</v>
      </c>
      <c r="Q758" s="16" t="e">
        <f>IF($C758&lt;16,MAX($H758:$J758)/($D758^0.70558407859294)*'Hintergrund Berechnung'!$I$941,MAX($H758:$J758)/($D758^0.70558407859294)*'Hintergrund Berechnung'!$I$942)</f>
        <v>#DIV/0!</v>
      </c>
      <c r="R758" s="16" t="e">
        <f t="shared" si="34"/>
        <v>#DIV/0!</v>
      </c>
      <c r="S758" s="16" t="e">
        <f>ROUND(IF(C758&lt;16,$K758/($D758^0.450818786555515)*'Hintergrund Berechnung'!$N$941,$K758/($D758^0.450818786555515)*'Hintergrund Berechnung'!$N$942),0)</f>
        <v>#DIV/0!</v>
      </c>
      <c r="T758" s="16">
        <f>ROUND(IF(C758&lt;16,$L758*'Hintergrund Berechnung'!$O$941,$L758*'Hintergrund Berechnung'!$O$942),0)</f>
        <v>0</v>
      </c>
      <c r="U758" s="16">
        <f>ROUND(IF(C758&lt;16,IF(M758&gt;0,(25-$M758)*'Hintergrund Berechnung'!$J$941,0),IF(M758&gt;0,(25-$M758)*'Hintergrund Berechnung'!$J$942,0)),0)</f>
        <v>0</v>
      </c>
      <c r="V758" s="18" t="e">
        <f t="shared" si="35"/>
        <v>#DIV/0!</v>
      </c>
    </row>
    <row r="759" spans="15:22" x14ac:dyDescent="0.5">
      <c r="O759" s="16">
        <f t="shared" si="33"/>
        <v>0</v>
      </c>
      <c r="P759" s="16" t="e">
        <f>IF($C759&lt;16,MAX($E759:$G759)/($D759^0.70558407859294)*'Hintergrund Berechnung'!$I$941,MAX($E759:$G759)/($D759^0.70558407859294)*'Hintergrund Berechnung'!$I$942)</f>
        <v>#DIV/0!</v>
      </c>
      <c r="Q759" s="16" t="e">
        <f>IF($C759&lt;16,MAX($H759:$J759)/($D759^0.70558407859294)*'Hintergrund Berechnung'!$I$941,MAX($H759:$J759)/($D759^0.70558407859294)*'Hintergrund Berechnung'!$I$942)</f>
        <v>#DIV/0!</v>
      </c>
      <c r="R759" s="16" t="e">
        <f t="shared" si="34"/>
        <v>#DIV/0!</v>
      </c>
      <c r="S759" s="16" t="e">
        <f>ROUND(IF(C759&lt;16,$K759/($D759^0.450818786555515)*'Hintergrund Berechnung'!$N$941,$K759/($D759^0.450818786555515)*'Hintergrund Berechnung'!$N$942),0)</f>
        <v>#DIV/0!</v>
      </c>
      <c r="T759" s="16">
        <f>ROUND(IF(C759&lt;16,$L759*'Hintergrund Berechnung'!$O$941,$L759*'Hintergrund Berechnung'!$O$942),0)</f>
        <v>0</v>
      </c>
      <c r="U759" s="16">
        <f>ROUND(IF(C759&lt;16,IF(M759&gt;0,(25-$M759)*'Hintergrund Berechnung'!$J$941,0),IF(M759&gt;0,(25-$M759)*'Hintergrund Berechnung'!$J$942,0)),0)</f>
        <v>0</v>
      </c>
      <c r="V759" s="18" t="e">
        <f t="shared" si="35"/>
        <v>#DIV/0!</v>
      </c>
    </row>
    <row r="760" spans="15:22" x14ac:dyDescent="0.5">
      <c r="O760" s="16">
        <f t="shared" si="33"/>
        <v>0</v>
      </c>
      <c r="P760" s="16" t="e">
        <f>IF($C760&lt;16,MAX($E760:$G760)/($D760^0.70558407859294)*'Hintergrund Berechnung'!$I$941,MAX($E760:$G760)/($D760^0.70558407859294)*'Hintergrund Berechnung'!$I$942)</f>
        <v>#DIV/0!</v>
      </c>
      <c r="Q760" s="16" t="e">
        <f>IF($C760&lt;16,MAX($H760:$J760)/($D760^0.70558407859294)*'Hintergrund Berechnung'!$I$941,MAX($H760:$J760)/($D760^0.70558407859294)*'Hintergrund Berechnung'!$I$942)</f>
        <v>#DIV/0!</v>
      </c>
      <c r="R760" s="16" t="e">
        <f t="shared" si="34"/>
        <v>#DIV/0!</v>
      </c>
      <c r="S760" s="16" t="e">
        <f>ROUND(IF(C760&lt;16,$K760/($D760^0.450818786555515)*'Hintergrund Berechnung'!$N$941,$K760/($D760^0.450818786555515)*'Hintergrund Berechnung'!$N$942),0)</f>
        <v>#DIV/0!</v>
      </c>
      <c r="T760" s="16">
        <f>ROUND(IF(C760&lt;16,$L760*'Hintergrund Berechnung'!$O$941,$L760*'Hintergrund Berechnung'!$O$942),0)</f>
        <v>0</v>
      </c>
      <c r="U760" s="16">
        <f>ROUND(IF(C760&lt;16,IF(M760&gt;0,(25-$M760)*'Hintergrund Berechnung'!$J$941,0),IF(M760&gt;0,(25-$M760)*'Hintergrund Berechnung'!$J$942,0)),0)</f>
        <v>0</v>
      </c>
      <c r="V760" s="18" t="e">
        <f t="shared" si="35"/>
        <v>#DIV/0!</v>
      </c>
    </row>
    <row r="761" spans="15:22" x14ac:dyDescent="0.5">
      <c r="O761" s="16">
        <f t="shared" si="33"/>
        <v>0</v>
      </c>
      <c r="P761" s="16" t="e">
        <f>IF($C761&lt;16,MAX($E761:$G761)/($D761^0.70558407859294)*'Hintergrund Berechnung'!$I$941,MAX($E761:$G761)/($D761^0.70558407859294)*'Hintergrund Berechnung'!$I$942)</f>
        <v>#DIV/0!</v>
      </c>
      <c r="Q761" s="16" t="e">
        <f>IF($C761&lt;16,MAX($H761:$J761)/($D761^0.70558407859294)*'Hintergrund Berechnung'!$I$941,MAX($H761:$J761)/($D761^0.70558407859294)*'Hintergrund Berechnung'!$I$942)</f>
        <v>#DIV/0!</v>
      </c>
      <c r="R761" s="16" t="e">
        <f t="shared" si="34"/>
        <v>#DIV/0!</v>
      </c>
      <c r="S761" s="16" t="e">
        <f>ROUND(IF(C761&lt;16,$K761/($D761^0.450818786555515)*'Hintergrund Berechnung'!$N$941,$K761/($D761^0.450818786555515)*'Hintergrund Berechnung'!$N$942),0)</f>
        <v>#DIV/0!</v>
      </c>
      <c r="T761" s="16">
        <f>ROUND(IF(C761&lt;16,$L761*'Hintergrund Berechnung'!$O$941,$L761*'Hintergrund Berechnung'!$O$942),0)</f>
        <v>0</v>
      </c>
      <c r="U761" s="16">
        <f>ROUND(IF(C761&lt;16,IF(M761&gt;0,(25-$M761)*'Hintergrund Berechnung'!$J$941,0),IF(M761&gt;0,(25-$M761)*'Hintergrund Berechnung'!$J$942,0)),0)</f>
        <v>0</v>
      </c>
      <c r="V761" s="18" t="e">
        <f t="shared" si="35"/>
        <v>#DIV/0!</v>
      </c>
    </row>
    <row r="762" spans="15:22" x14ac:dyDescent="0.5">
      <c r="O762" s="16">
        <f t="shared" si="33"/>
        <v>0</v>
      </c>
      <c r="P762" s="16" t="e">
        <f>IF($C762&lt;16,MAX($E762:$G762)/($D762^0.70558407859294)*'Hintergrund Berechnung'!$I$941,MAX($E762:$G762)/($D762^0.70558407859294)*'Hintergrund Berechnung'!$I$942)</f>
        <v>#DIV/0!</v>
      </c>
      <c r="Q762" s="16" t="e">
        <f>IF($C762&lt;16,MAX($H762:$J762)/($D762^0.70558407859294)*'Hintergrund Berechnung'!$I$941,MAX($H762:$J762)/($D762^0.70558407859294)*'Hintergrund Berechnung'!$I$942)</f>
        <v>#DIV/0!</v>
      </c>
      <c r="R762" s="16" t="e">
        <f t="shared" si="34"/>
        <v>#DIV/0!</v>
      </c>
      <c r="S762" s="16" t="e">
        <f>ROUND(IF(C762&lt;16,$K762/($D762^0.450818786555515)*'Hintergrund Berechnung'!$N$941,$K762/($D762^0.450818786555515)*'Hintergrund Berechnung'!$N$942),0)</f>
        <v>#DIV/0!</v>
      </c>
      <c r="T762" s="16">
        <f>ROUND(IF(C762&lt;16,$L762*'Hintergrund Berechnung'!$O$941,$L762*'Hintergrund Berechnung'!$O$942),0)</f>
        <v>0</v>
      </c>
      <c r="U762" s="16">
        <f>ROUND(IF(C762&lt;16,IF(M762&gt;0,(25-$M762)*'Hintergrund Berechnung'!$J$941,0),IF(M762&gt;0,(25-$M762)*'Hintergrund Berechnung'!$J$942,0)),0)</f>
        <v>0</v>
      </c>
      <c r="V762" s="18" t="e">
        <f t="shared" si="35"/>
        <v>#DIV/0!</v>
      </c>
    </row>
    <row r="763" spans="15:22" x14ac:dyDescent="0.5">
      <c r="O763" s="16">
        <f t="shared" si="33"/>
        <v>0</v>
      </c>
      <c r="P763" s="16" t="e">
        <f>IF($C763&lt;16,MAX($E763:$G763)/($D763^0.70558407859294)*'Hintergrund Berechnung'!$I$941,MAX($E763:$G763)/($D763^0.70558407859294)*'Hintergrund Berechnung'!$I$942)</f>
        <v>#DIV/0!</v>
      </c>
      <c r="Q763" s="16" t="e">
        <f>IF($C763&lt;16,MAX($H763:$J763)/($D763^0.70558407859294)*'Hintergrund Berechnung'!$I$941,MAX($H763:$J763)/($D763^0.70558407859294)*'Hintergrund Berechnung'!$I$942)</f>
        <v>#DIV/0!</v>
      </c>
      <c r="R763" s="16" t="e">
        <f t="shared" si="34"/>
        <v>#DIV/0!</v>
      </c>
      <c r="S763" s="16" t="e">
        <f>ROUND(IF(C763&lt;16,$K763/($D763^0.450818786555515)*'Hintergrund Berechnung'!$N$941,$K763/($D763^0.450818786555515)*'Hintergrund Berechnung'!$N$942),0)</f>
        <v>#DIV/0!</v>
      </c>
      <c r="T763" s="16">
        <f>ROUND(IF(C763&lt;16,$L763*'Hintergrund Berechnung'!$O$941,$L763*'Hintergrund Berechnung'!$O$942),0)</f>
        <v>0</v>
      </c>
      <c r="U763" s="16">
        <f>ROUND(IF(C763&lt;16,IF(M763&gt;0,(25-$M763)*'Hintergrund Berechnung'!$J$941,0),IF(M763&gt;0,(25-$M763)*'Hintergrund Berechnung'!$J$942,0)),0)</f>
        <v>0</v>
      </c>
      <c r="V763" s="18" t="e">
        <f t="shared" si="35"/>
        <v>#DIV/0!</v>
      </c>
    </row>
    <row r="764" spans="15:22" x14ac:dyDescent="0.5">
      <c r="O764" s="16">
        <f t="shared" si="33"/>
        <v>0</v>
      </c>
      <c r="P764" s="16" t="e">
        <f>IF($C764&lt;16,MAX($E764:$G764)/($D764^0.70558407859294)*'Hintergrund Berechnung'!$I$941,MAX($E764:$G764)/($D764^0.70558407859294)*'Hintergrund Berechnung'!$I$942)</f>
        <v>#DIV/0!</v>
      </c>
      <c r="Q764" s="16" t="e">
        <f>IF($C764&lt;16,MAX($H764:$J764)/($D764^0.70558407859294)*'Hintergrund Berechnung'!$I$941,MAX($H764:$J764)/($D764^0.70558407859294)*'Hintergrund Berechnung'!$I$942)</f>
        <v>#DIV/0!</v>
      </c>
      <c r="R764" s="16" t="e">
        <f t="shared" si="34"/>
        <v>#DIV/0!</v>
      </c>
      <c r="S764" s="16" t="e">
        <f>ROUND(IF(C764&lt;16,$K764/($D764^0.450818786555515)*'Hintergrund Berechnung'!$N$941,$K764/($D764^0.450818786555515)*'Hintergrund Berechnung'!$N$942),0)</f>
        <v>#DIV/0!</v>
      </c>
      <c r="T764" s="16">
        <f>ROUND(IF(C764&lt;16,$L764*'Hintergrund Berechnung'!$O$941,$L764*'Hintergrund Berechnung'!$O$942),0)</f>
        <v>0</v>
      </c>
      <c r="U764" s="16">
        <f>ROUND(IF(C764&lt;16,IF(M764&gt;0,(25-$M764)*'Hintergrund Berechnung'!$J$941,0),IF(M764&gt;0,(25-$M764)*'Hintergrund Berechnung'!$J$942,0)),0)</f>
        <v>0</v>
      </c>
      <c r="V764" s="18" t="e">
        <f t="shared" si="35"/>
        <v>#DIV/0!</v>
      </c>
    </row>
    <row r="765" spans="15:22" x14ac:dyDescent="0.5">
      <c r="O765" s="16">
        <f t="shared" si="33"/>
        <v>0</v>
      </c>
      <c r="P765" s="16" t="e">
        <f>IF($C765&lt;16,MAX($E765:$G765)/($D765^0.70558407859294)*'Hintergrund Berechnung'!$I$941,MAX($E765:$G765)/($D765^0.70558407859294)*'Hintergrund Berechnung'!$I$942)</f>
        <v>#DIV/0!</v>
      </c>
      <c r="Q765" s="16" t="e">
        <f>IF($C765&lt;16,MAX($H765:$J765)/($D765^0.70558407859294)*'Hintergrund Berechnung'!$I$941,MAX($H765:$J765)/($D765^0.70558407859294)*'Hintergrund Berechnung'!$I$942)</f>
        <v>#DIV/0!</v>
      </c>
      <c r="R765" s="16" t="e">
        <f t="shared" si="34"/>
        <v>#DIV/0!</v>
      </c>
      <c r="S765" s="16" t="e">
        <f>ROUND(IF(C765&lt;16,$K765/($D765^0.450818786555515)*'Hintergrund Berechnung'!$N$941,$K765/($D765^0.450818786555515)*'Hintergrund Berechnung'!$N$942),0)</f>
        <v>#DIV/0!</v>
      </c>
      <c r="T765" s="16">
        <f>ROUND(IF(C765&lt;16,$L765*'Hintergrund Berechnung'!$O$941,$L765*'Hintergrund Berechnung'!$O$942),0)</f>
        <v>0</v>
      </c>
      <c r="U765" s="16">
        <f>ROUND(IF(C765&lt;16,IF(M765&gt;0,(25-$M765)*'Hintergrund Berechnung'!$J$941,0),IF(M765&gt;0,(25-$M765)*'Hintergrund Berechnung'!$J$942,0)),0)</f>
        <v>0</v>
      </c>
      <c r="V765" s="18" t="e">
        <f t="shared" si="35"/>
        <v>#DIV/0!</v>
      </c>
    </row>
    <row r="766" spans="15:22" x14ac:dyDescent="0.5">
      <c r="O766" s="16">
        <f t="shared" si="33"/>
        <v>0</v>
      </c>
      <c r="P766" s="16" t="e">
        <f>IF($C766&lt;16,MAX($E766:$G766)/($D766^0.70558407859294)*'Hintergrund Berechnung'!$I$941,MAX($E766:$G766)/($D766^0.70558407859294)*'Hintergrund Berechnung'!$I$942)</f>
        <v>#DIV/0!</v>
      </c>
      <c r="Q766" s="16" t="e">
        <f>IF($C766&lt;16,MAX($H766:$J766)/($D766^0.70558407859294)*'Hintergrund Berechnung'!$I$941,MAX($H766:$J766)/($D766^0.70558407859294)*'Hintergrund Berechnung'!$I$942)</f>
        <v>#DIV/0!</v>
      </c>
      <c r="R766" s="16" t="e">
        <f t="shared" si="34"/>
        <v>#DIV/0!</v>
      </c>
      <c r="S766" s="16" t="e">
        <f>ROUND(IF(C766&lt;16,$K766/($D766^0.450818786555515)*'Hintergrund Berechnung'!$N$941,$K766/($D766^0.450818786555515)*'Hintergrund Berechnung'!$N$942),0)</f>
        <v>#DIV/0!</v>
      </c>
      <c r="T766" s="16">
        <f>ROUND(IF(C766&lt;16,$L766*'Hintergrund Berechnung'!$O$941,$L766*'Hintergrund Berechnung'!$O$942),0)</f>
        <v>0</v>
      </c>
      <c r="U766" s="16">
        <f>ROUND(IF(C766&lt;16,IF(M766&gt;0,(25-$M766)*'Hintergrund Berechnung'!$J$941,0),IF(M766&gt;0,(25-$M766)*'Hintergrund Berechnung'!$J$942,0)),0)</f>
        <v>0</v>
      </c>
      <c r="V766" s="18" t="e">
        <f t="shared" si="35"/>
        <v>#DIV/0!</v>
      </c>
    </row>
    <row r="767" spans="15:22" x14ac:dyDescent="0.5">
      <c r="O767" s="16">
        <f t="shared" ref="O767:O830" si="36">MAX(E767,F767,G767)+MAX(H767,I767,J767)</f>
        <v>0</v>
      </c>
      <c r="P767" s="16" t="e">
        <f>IF($C767&lt;16,MAX($E767:$G767)/($D767^0.70558407859294)*'Hintergrund Berechnung'!$I$941,MAX($E767:$G767)/($D767^0.70558407859294)*'Hintergrund Berechnung'!$I$942)</f>
        <v>#DIV/0!</v>
      </c>
      <c r="Q767" s="16" t="e">
        <f>IF($C767&lt;16,MAX($H767:$J767)/($D767^0.70558407859294)*'Hintergrund Berechnung'!$I$941,MAX($H767:$J767)/($D767^0.70558407859294)*'Hintergrund Berechnung'!$I$942)</f>
        <v>#DIV/0!</v>
      </c>
      <c r="R767" s="16" t="e">
        <f t="shared" ref="R767:R830" si="37">P767+Q767</f>
        <v>#DIV/0!</v>
      </c>
      <c r="S767" s="16" t="e">
        <f>ROUND(IF(C767&lt;16,$K767/($D767^0.450818786555515)*'Hintergrund Berechnung'!$N$941,$K767/($D767^0.450818786555515)*'Hintergrund Berechnung'!$N$942),0)</f>
        <v>#DIV/0!</v>
      </c>
      <c r="T767" s="16">
        <f>ROUND(IF(C767&lt;16,$L767*'Hintergrund Berechnung'!$O$941,$L767*'Hintergrund Berechnung'!$O$942),0)</f>
        <v>0</v>
      </c>
      <c r="U767" s="16">
        <f>ROUND(IF(C767&lt;16,IF(M767&gt;0,(25-$M767)*'Hintergrund Berechnung'!$J$941,0),IF(M767&gt;0,(25-$M767)*'Hintergrund Berechnung'!$J$942,0)),0)</f>
        <v>0</v>
      </c>
      <c r="V767" s="18" t="e">
        <f t="shared" ref="V767:V830" si="38">ROUND(SUM(R767:U767),0)</f>
        <v>#DIV/0!</v>
      </c>
    </row>
    <row r="768" spans="15:22" x14ac:dyDescent="0.5">
      <c r="O768" s="16">
        <f t="shared" si="36"/>
        <v>0</v>
      </c>
      <c r="P768" s="16" t="e">
        <f>IF($C768&lt;16,MAX($E768:$G768)/($D768^0.70558407859294)*'Hintergrund Berechnung'!$I$941,MAX($E768:$G768)/($D768^0.70558407859294)*'Hintergrund Berechnung'!$I$942)</f>
        <v>#DIV/0!</v>
      </c>
      <c r="Q768" s="16" t="e">
        <f>IF($C768&lt;16,MAX($H768:$J768)/($D768^0.70558407859294)*'Hintergrund Berechnung'!$I$941,MAX($H768:$J768)/($D768^0.70558407859294)*'Hintergrund Berechnung'!$I$942)</f>
        <v>#DIV/0!</v>
      </c>
      <c r="R768" s="16" t="e">
        <f t="shared" si="37"/>
        <v>#DIV/0!</v>
      </c>
      <c r="S768" s="16" t="e">
        <f>ROUND(IF(C768&lt;16,$K768/($D768^0.450818786555515)*'Hintergrund Berechnung'!$N$941,$K768/($D768^0.450818786555515)*'Hintergrund Berechnung'!$N$942),0)</f>
        <v>#DIV/0!</v>
      </c>
      <c r="T768" s="16">
        <f>ROUND(IF(C768&lt;16,$L768*'Hintergrund Berechnung'!$O$941,$L768*'Hintergrund Berechnung'!$O$942),0)</f>
        <v>0</v>
      </c>
      <c r="U768" s="16">
        <f>ROUND(IF(C768&lt;16,IF(M768&gt;0,(25-$M768)*'Hintergrund Berechnung'!$J$941,0),IF(M768&gt;0,(25-$M768)*'Hintergrund Berechnung'!$J$942,0)),0)</f>
        <v>0</v>
      </c>
      <c r="V768" s="18" t="e">
        <f t="shared" si="38"/>
        <v>#DIV/0!</v>
      </c>
    </row>
    <row r="769" spans="15:22" x14ac:dyDescent="0.5">
      <c r="O769" s="16">
        <f t="shared" si="36"/>
        <v>0</v>
      </c>
      <c r="P769" s="16" t="e">
        <f>IF($C769&lt;16,MAX($E769:$G769)/($D769^0.70558407859294)*'Hintergrund Berechnung'!$I$941,MAX($E769:$G769)/($D769^0.70558407859294)*'Hintergrund Berechnung'!$I$942)</f>
        <v>#DIV/0!</v>
      </c>
      <c r="Q769" s="16" t="e">
        <f>IF($C769&lt;16,MAX($H769:$J769)/($D769^0.70558407859294)*'Hintergrund Berechnung'!$I$941,MAX($H769:$J769)/($D769^0.70558407859294)*'Hintergrund Berechnung'!$I$942)</f>
        <v>#DIV/0!</v>
      </c>
      <c r="R769" s="16" t="e">
        <f t="shared" si="37"/>
        <v>#DIV/0!</v>
      </c>
      <c r="S769" s="16" t="e">
        <f>ROUND(IF(C769&lt;16,$K769/($D769^0.450818786555515)*'Hintergrund Berechnung'!$N$941,$K769/($D769^0.450818786555515)*'Hintergrund Berechnung'!$N$942),0)</f>
        <v>#DIV/0!</v>
      </c>
      <c r="T769" s="16">
        <f>ROUND(IF(C769&lt;16,$L769*'Hintergrund Berechnung'!$O$941,$L769*'Hintergrund Berechnung'!$O$942),0)</f>
        <v>0</v>
      </c>
      <c r="U769" s="16">
        <f>ROUND(IF(C769&lt;16,IF(M769&gt;0,(25-$M769)*'Hintergrund Berechnung'!$J$941,0),IF(M769&gt;0,(25-$M769)*'Hintergrund Berechnung'!$J$942,0)),0)</f>
        <v>0</v>
      </c>
      <c r="V769" s="18" t="e">
        <f t="shared" si="38"/>
        <v>#DIV/0!</v>
      </c>
    </row>
    <row r="770" spans="15:22" x14ac:dyDescent="0.5">
      <c r="O770" s="16">
        <f t="shared" si="36"/>
        <v>0</v>
      </c>
      <c r="P770" s="16" t="e">
        <f>IF($C770&lt;16,MAX($E770:$G770)/($D770^0.70558407859294)*'Hintergrund Berechnung'!$I$941,MAX($E770:$G770)/($D770^0.70558407859294)*'Hintergrund Berechnung'!$I$942)</f>
        <v>#DIV/0!</v>
      </c>
      <c r="Q770" s="16" t="e">
        <f>IF($C770&lt;16,MAX($H770:$J770)/($D770^0.70558407859294)*'Hintergrund Berechnung'!$I$941,MAX($H770:$J770)/($D770^0.70558407859294)*'Hintergrund Berechnung'!$I$942)</f>
        <v>#DIV/0!</v>
      </c>
      <c r="R770" s="16" t="e">
        <f t="shared" si="37"/>
        <v>#DIV/0!</v>
      </c>
      <c r="S770" s="16" t="e">
        <f>ROUND(IF(C770&lt;16,$K770/($D770^0.450818786555515)*'Hintergrund Berechnung'!$N$941,$K770/($D770^0.450818786555515)*'Hintergrund Berechnung'!$N$942),0)</f>
        <v>#DIV/0!</v>
      </c>
      <c r="T770" s="16">
        <f>ROUND(IF(C770&lt;16,$L770*'Hintergrund Berechnung'!$O$941,$L770*'Hintergrund Berechnung'!$O$942),0)</f>
        <v>0</v>
      </c>
      <c r="U770" s="16">
        <f>ROUND(IF(C770&lt;16,IF(M770&gt;0,(25-$M770)*'Hintergrund Berechnung'!$J$941,0),IF(M770&gt;0,(25-$M770)*'Hintergrund Berechnung'!$J$942,0)),0)</f>
        <v>0</v>
      </c>
      <c r="V770" s="18" t="e">
        <f t="shared" si="38"/>
        <v>#DIV/0!</v>
      </c>
    </row>
    <row r="771" spans="15:22" x14ac:dyDescent="0.5">
      <c r="O771" s="16">
        <f t="shared" si="36"/>
        <v>0</v>
      </c>
      <c r="P771" s="16" t="e">
        <f>IF($C771&lt;16,MAX($E771:$G771)/($D771^0.70558407859294)*'Hintergrund Berechnung'!$I$941,MAX($E771:$G771)/($D771^0.70558407859294)*'Hintergrund Berechnung'!$I$942)</f>
        <v>#DIV/0!</v>
      </c>
      <c r="Q771" s="16" t="e">
        <f>IF($C771&lt;16,MAX($H771:$J771)/($D771^0.70558407859294)*'Hintergrund Berechnung'!$I$941,MAX($H771:$J771)/($D771^0.70558407859294)*'Hintergrund Berechnung'!$I$942)</f>
        <v>#DIV/0!</v>
      </c>
      <c r="R771" s="16" t="e">
        <f t="shared" si="37"/>
        <v>#DIV/0!</v>
      </c>
      <c r="S771" s="16" t="e">
        <f>ROUND(IF(C771&lt;16,$K771/($D771^0.450818786555515)*'Hintergrund Berechnung'!$N$941,$K771/($D771^0.450818786555515)*'Hintergrund Berechnung'!$N$942),0)</f>
        <v>#DIV/0!</v>
      </c>
      <c r="T771" s="16">
        <f>ROUND(IF(C771&lt;16,$L771*'Hintergrund Berechnung'!$O$941,$L771*'Hintergrund Berechnung'!$O$942),0)</f>
        <v>0</v>
      </c>
      <c r="U771" s="16">
        <f>ROUND(IF(C771&lt;16,IF(M771&gt;0,(25-$M771)*'Hintergrund Berechnung'!$J$941,0),IF(M771&gt;0,(25-$M771)*'Hintergrund Berechnung'!$J$942,0)),0)</f>
        <v>0</v>
      </c>
      <c r="V771" s="18" t="e">
        <f t="shared" si="38"/>
        <v>#DIV/0!</v>
      </c>
    </row>
    <row r="772" spans="15:22" x14ac:dyDescent="0.5">
      <c r="O772" s="16">
        <f t="shared" si="36"/>
        <v>0</v>
      </c>
      <c r="P772" s="16" t="e">
        <f>IF($C772&lt;16,MAX($E772:$G772)/($D772^0.70558407859294)*'Hintergrund Berechnung'!$I$941,MAX($E772:$G772)/($D772^0.70558407859294)*'Hintergrund Berechnung'!$I$942)</f>
        <v>#DIV/0!</v>
      </c>
      <c r="Q772" s="16" t="e">
        <f>IF($C772&lt;16,MAX($H772:$J772)/($D772^0.70558407859294)*'Hintergrund Berechnung'!$I$941,MAX($H772:$J772)/($D772^0.70558407859294)*'Hintergrund Berechnung'!$I$942)</f>
        <v>#DIV/0!</v>
      </c>
      <c r="R772" s="16" t="e">
        <f t="shared" si="37"/>
        <v>#DIV/0!</v>
      </c>
      <c r="S772" s="16" t="e">
        <f>ROUND(IF(C772&lt;16,$K772/($D772^0.450818786555515)*'Hintergrund Berechnung'!$N$941,$K772/($D772^0.450818786555515)*'Hintergrund Berechnung'!$N$942),0)</f>
        <v>#DIV/0!</v>
      </c>
      <c r="T772" s="16">
        <f>ROUND(IF(C772&lt;16,$L772*'Hintergrund Berechnung'!$O$941,$L772*'Hintergrund Berechnung'!$O$942),0)</f>
        <v>0</v>
      </c>
      <c r="U772" s="16">
        <f>ROUND(IF(C772&lt;16,IF(M772&gt;0,(25-$M772)*'Hintergrund Berechnung'!$J$941,0),IF(M772&gt;0,(25-$M772)*'Hintergrund Berechnung'!$J$942,0)),0)</f>
        <v>0</v>
      </c>
      <c r="V772" s="18" t="e">
        <f t="shared" si="38"/>
        <v>#DIV/0!</v>
      </c>
    </row>
    <row r="773" spans="15:22" x14ac:dyDescent="0.5">
      <c r="O773" s="16">
        <f t="shared" si="36"/>
        <v>0</v>
      </c>
      <c r="P773" s="16" t="e">
        <f>IF($C773&lt;16,MAX($E773:$G773)/($D773^0.70558407859294)*'Hintergrund Berechnung'!$I$941,MAX($E773:$G773)/($D773^0.70558407859294)*'Hintergrund Berechnung'!$I$942)</f>
        <v>#DIV/0!</v>
      </c>
      <c r="Q773" s="16" t="e">
        <f>IF($C773&lt;16,MAX($H773:$J773)/($D773^0.70558407859294)*'Hintergrund Berechnung'!$I$941,MAX($H773:$J773)/($D773^0.70558407859294)*'Hintergrund Berechnung'!$I$942)</f>
        <v>#DIV/0!</v>
      </c>
      <c r="R773" s="16" t="e">
        <f t="shared" si="37"/>
        <v>#DIV/0!</v>
      </c>
      <c r="S773" s="16" t="e">
        <f>ROUND(IF(C773&lt;16,$K773/($D773^0.450818786555515)*'Hintergrund Berechnung'!$N$941,$K773/($D773^0.450818786555515)*'Hintergrund Berechnung'!$N$942),0)</f>
        <v>#DIV/0!</v>
      </c>
      <c r="T773" s="16">
        <f>ROUND(IF(C773&lt;16,$L773*'Hintergrund Berechnung'!$O$941,$L773*'Hintergrund Berechnung'!$O$942),0)</f>
        <v>0</v>
      </c>
      <c r="U773" s="16">
        <f>ROUND(IF(C773&lt;16,IF(M773&gt;0,(25-$M773)*'Hintergrund Berechnung'!$J$941,0),IF(M773&gt;0,(25-$M773)*'Hintergrund Berechnung'!$J$942,0)),0)</f>
        <v>0</v>
      </c>
      <c r="V773" s="18" t="e">
        <f t="shared" si="38"/>
        <v>#DIV/0!</v>
      </c>
    </row>
    <row r="774" spans="15:22" x14ac:dyDescent="0.5">
      <c r="O774" s="16">
        <f t="shared" si="36"/>
        <v>0</v>
      </c>
      <c r="P774" s="16" t="e">
        <f>IF($C774&lt;16,MAX($E774:$G774)/($D774^0.70558407859294)*'Hintergrund Berechnung'!$I$941,MAX($E774:$G774)/($D774^0.70558407859294)*'Hintergrund Berechnung'!$I$942)</f>
        <v>#DIV/0!</v>
      </c>
      <c r="Q774" s="16" t="e">
        <f>IF($C774&lt;16,MAX($H774:$J774)/($D774^0.70558407859294)*'Hintergrund Berechnung'!$I$941,MAX($H774:$J774)/($D774^0.70558407859294)*'Hintergrund Berechnung'!$I$942)</f>
        <v>#DIV/0!</v>
      </c>
      <c r="R774" s="16" t="e">
        <f t="shared" si="37"/>
        <v>#DIV/0!</v>
      </c>
      <c r="S774" s="16" t="e">
        <f>ROUND(IF(C774&lt;16,$K774/($D774^0.450818786555515)*'Hintergrund Berechnung'!$N$941,$K774/($D774^0.450818786555515)*'Hintergrund Berechnung'!$N$942),0)</f>
        <v>#DIV/0!</v>
      </c>
      <c r="T774" s="16">
        <f>ROUND(IF(C774&lt;16,$L774*'Hintergrund Berechnung'!$O$941,$L774*'Hintergrund Berechnung'!$O$942),0)</f>
        <v>0</v>
      </c>
      <c r="U774" s="16">
        <f>ROUND(IF(C774&lt;16,IF(M774&gt;0,(25-$M774)*'Hintergrund Berechnung'!$J$941,0),IF(M774&gt;0,(25-$M774)*'Hintergrund Berechnung'!$J$942,0)),0)</f>
        <v>0</v>
      </c>
      <c r="V774" s="18" t="e">
        <f t="shared" si="38"/>
        <v>#DIV/0!</v>
      </c>
    </row>
    <row r="775" spans="15:22" x14ac:dyDescent="0.5">
      <c r="O775" s="16">
        <f t="shared" si="36"/>
        <v>0</v>
      </c>
      <c r="P775" s="16" t="e">
        <f>IF($C775&lt;16,MAX($E775:$G775)/($D775^0.70558407859294)*'Hintergrund Berechnung'!$I$941,MAX($E775:$G775)/($D775^0.70558407859294)*'Hintergrund Berechnung'!$I$942)</f>
        <v>#DIV/0!</v>
      </c>
      <c r="Q775" s="16" t="e">
        <f>IF($C775&lt;16,MAX($H775:$J775)/($D775^0.70558407859294)*'Hintergrund Berechnung'!$I$941,MAX($H775:$J775)/($D775^0.70558407859294)*'Hintergrund Berechnung'!$I$942)</f>
        <v>#DIV/0!</v>
      </c>
      <c r="R775" s="16" t="e">
        <f t="shared" si="37"/>
        <v>#DIV/0!</v>
      </c>
      <c r="S775" s="16" t="e">
        <f>ROUND(IF(C775&lt;16,$K775/($D775^0.450818786555515)*'Hintergrund Berechnung'!$N$941,$K775/($D775^0.450818786555515)*'Hintergrund Berechnung'!$N$942),0)</f>
        <v>#DIV/0!</v>
      </c>
      <c r="T775" s="16">
        <f>ROUND(IF(C775&lt;16,$L775*'Hintergrund Berechnung'!$O$941,$L775*'Hintergrund Berechnung'!$O$942),0)</f>
        <v>0</v>
      </c>
      <c r="U775" s="16">
        <f>ROUND(IF(C775&lt;16,IF(M775&gt;0,(25-$M775)*'Hintergrund Berechnung'!$J$941,0),IF(M775&gt;0,(25-$M775)*'Hintergrund Berechnung'!$J$942,0)),0)</f>
        <v>0</v>
      </c>
      <c r="V775" s="18" t="e">
        <f t="shared" si="38"/>
        <v>#DIV/0!</v>
      </c>
    </row>
    <row r="776" spans="15:22" x14ac:dyDescent="0.5">
      <c r="O776" s="16">
        <f t="shared" si="36"/>
        <v>0</v>
      </c>
      <c r="P776" s="16" t="e">
        <f>IF($C776&lt;16,MAX($E776:$G776)/($D776^0.70558407859294)*'Hintergrund Berechnung'!$I$941,MAX($E776:$G776)/($D776^0.70558407859294)*'Hintergrund Berechnung'!$I$942)</f>
        <v>#DIV/0!</v>
      </c>
      <c r="Q776" s="16" t="e">
        <f>IF($C776&lt;16,MAX($H776:$J776)/($D776^0.70558407859294)*'Hintergrund Berechnung'!$I$941,MAX($H776:$J776)/($D776^0.70558407859294)*'Hintergrund Berechnung'!$I$942)</f>
        <v>#DIV/0!</v>
      </c>
      <c r="R776" s="16" t="e">
        <f t="shared" si="37"/>
        <v>#DIV/0!</v>
      </c>
      <c r="S776" s="16" t="e">
        <f>ROUND(IF(C776&lt;16,$K776/($D776^0.450818786555515)*'Hintergrund Berechnung'!$N$941,$K776/($D776^0.450818786555515)*'Hintergrund Berechnung'!$N$942),0)</f>
        <v>#DIV/0!</v>
      </c>
      <c r="T776" s="16">
        <f>ROUND(IF(C776&lt;16,$L776*'Hintergrund Berechnung'!$O$941,$L776*'Hintergrund Berechnung'!$O$942),0)</f>
        <v>0</v>
      </c>
      <c r="U776" s="16">
        <f>ROUND(IF(C776&lt;16,IF(M776&gt;0,(25-$M776)*'Hintergrund Berechnung'!$J$941,0),IF(M776&gt;0,(25-$M776)*'Hintergrund Berechnung'!$J$942,0)),0)</f>
        <v>0</v>
      </c>
      <c r="V776" s="18" t="e">
        <f t="shared" si="38"/>
        <v>#DIV/0!</v>
      </c>
    </row>
    <row r="777" spans="15:22" x14ac:dyDescent="0.5">
      <c r="O777" s="16">
        <f t="shared" si="36"/>
        <v>0</v>
      </c>
      <c r="P777" s="16" t="e">
        <f>IF($C777&lt;16,MAX($E777:$G777)/($D777^0.70558407859294)*'Hintergrund Berechnung'!$I$941,MAX($E777:$G777)/($D777^0.70558407859294)*'Hintergrund Berechnung'!$I$942)</f>
        <v>#DIV/0!</v>
      </c>
      <c r="Q777" s="16" t="e">
        <f>IF($C777&lt;16,MAX($H777:$J777)/($D777^0.70558407859294)*'Hintergrund Berechnung'!$I$941,MAX($H777:$J777)/($D777^0.70558407859294)*'Hintergrund Berechnung'!$I$942)</f>
        <v>#DIV/0!</v>
      </c>
      <c r="R777" s="16" t="e">
        <f t="shared" si="37"/>
        <v>#DIV/0!</v>
      </c>
      <c r="S777" s="16" t="e">
        <f>ROUND(IF(C777&lt;16,$K777/($D777^0.450818786555515)*'Hintergrund Berechnung'!$N$941,$K777/($D777^0.450818786555515)*'Hintergrund Berechnung'!$N$942),0)</f>
        <v>#DIV/0!</v>
      </c>
      <c r="T777" s="16">
        <f>ROUND(IF(C777&lt;16,$L777*'Hintergrund Berechnung'!$O$941,$L777*'Hintergrund Berechnung'!$O$942),0)</f>
        <v>0</v>
      </c>
      <c r="U777" s="16">
        <f>ROUND(IF(C777&lt;16,IF(M777&gt;0,(25-$M777)*'Hintergrund Berechnung'!$J$941,0),IF(M777&gt;0,(25-$M777)*'Hintergrund Berechnung'!$J$942,0)),0)</f>
        <v>0</v>
      </c>
      <c r="V777" s="18" t="e">
        <f t="shared" si="38"/>
        <v>#DIV/0!</v>
      </c>
    </row>
    <row r="778" spans="15:22" x14ac:dyDescent="0.5">
      <c r="O778" s="16">
        <f t="shared" si="36"/>
        <v>0</v>
      </c>
      <c r="P778" s="16" t="e">
        <f>IF($C778&lt;16,MAX($E778:$G778)/($D778^0.70558407859294)*'Hintergrund Berechnung'!$I$941,MAX($E778:$G778)/($D778^0.70558407859294)*'Hintergrund Berechnung'!$I$942)</f>
        <v>#DIV/0!</v>
      </c>
      <c r="Q778" s="16" t="e">
        <f>IF($C778&lt;16,MAX($H778:$J778)/($D778^0.70558407859294)*'Hintergrund Berechnung'!$I$941,MAX($H778:$J778)/($D778^0.70558407859294)*'Hintergrund Berechnung'!$I$942)</f>
        <v>#DIV/0!</v>
      </c>
      <c r="R778" s="16" t="e">
        <f t="shared" si="37"/>
        <v>#DIV/0!</v>
      </c>
      <c r="S778" s="16" t="e">
        <f>ROUND(IF(C778&lt;16,$K778/($D778^0.450818786555515)*'Hintergrund Berechnung'!$N$941,$K778/($D778^0.450818786555515)*'Hintergrund Berechnung'!$N$942),0)</f>
        <v>#DIV/0!</v>
      </c>
      <c r="T778" s="16">
        <f>ROUND(IF(C778&lt;16,$L778*'Hintergrund Berechnung'!$O$941,$L778*'Hintergrund Berechnung'!$O$942),0)</f>
        <v>0</v>
      </c>
      <c r="U778" s="16">
        <f>ROUND(IF(C778&lt;16,IF(M778&gt;0,(25-$M778)*'Hintergrund Berechnung'!$J$941,0),IF(M778&gt;0,(25-$M778)*'Hintergrund Berechnung'!$J$942,0)),0)</f>
        <v>0</v>
      </c>
      <c r="V778" s="18" t="e">
        <f t="shared" si="38"/>
        <v>#DIV/0!</v>
      </c>
    </row>
    <row r="779" spans="15:22" x14ac:dyDescent="0.5">
      <c r="O779" s="16">
        <f t="shared" si="36"/>
        <v>0</v>
      </c>
      <c r="P779" s="16" t="e">
        <f>IF($C779&lt;16,MAX($E779:$G779)/($D779^0.70558407859294)*'Hintergrund Berechnung'!$I$941,MAX($E779:$G779)/($D779^0.70558407859294)*'Hintergrund Berechnung'!$I$942)</f>
        <v>#DIV/0!</v>
      </c>
      <c r="Q779" s="16" t="e">
        <f>IF($C779&lt;16,MAX($H779:$J779)/($D779^0.70558407859294)*'Hintergrund Berechnung'!$I$941,MAX($H779:$J779)/($D779^0.70558407859294)*'Hintergrund Berechnung'!$I$942)</f>
        <v>#DIV/0!</v>
      </c>
      <c r="R779" s="16" t="e">
        <f t="shared" si="37"/>
        <v>#DIV/0!</v>
      </c>
      <c r="S779" s="16" t="e">
        <f>ROUND(IF(C779&lt;16,$K779/($D779^0.450818786555515)*'Hintergrund Berechnung'!$N$941,$K779/($D779^0.450818786555515)*'Hintergrund Berechnung'!$N$942),0)</f>
        <v>#DIV/0!</v>
      </c>
      <c r="T779" s="16">
        <f>ROUND(IF(C779&lt;16,$L779*'Hintergrund Berechnung'!$O$941,$L779*'Hintergrund Berechnung'!$O$942),0)</f>
        <v>0</v>
      </c>
      <c r="U779" s="16">
        <f>ROUND(IF(C779&lt;16,IF(M779&gt;0,(25-$M779)*'Hintergrund Berechnung'!$J$941,0),IF(M779&gt;0,(25-$M779)*'Hintergrund Berechnung'!$J$942,0)),0)</f>
        <v>0</v>
      </c>
      <c r="V779" s="18" t="e">
        <f t="shared" si="38"/>
        <v>#DIV/0!</v>
      </c>
    </row>
    <row r="780" spans="15:22" x14ac:dyDescent="0.5">
      <c r="O780" s="16">
        <f t="shared" si="36"/>
        <v>0</v>
      </c>
      <c r="P780" s="16" t="e">
        <f>IF($C780&lt;16,MAX($E780:$G780)/($D780^0.70558407859294)*'Hintergrund Berechnung'!$I$941,MAX($E780:$G780)/($D780^0.70558407859294)*'Hintergrund Berechnung'!$I$942)</f>
        <v>#DIV/0!</v>
      </c>
      <c r="Q780" s="16" t="e">
        <f>IF($C780&lt;16,MAX($H780:$J780)/($D780^0.70558407859294)*'Hintergrund Berechnung'!$I$941,MAX($H780:$J780)/($D780^0.70558407859294)*'Hintergrund Berechnung'!$I$942)</f>
        <v>#DIV/0!</v>
      </c>
      <c r="R780" s="16" t="e">
        <f t="shared" si="37"/>
        <v>#DIV/0!</v>
      </c>
      <c r="S780" s="16" t="e">
        <f>ROUND(IF(C780&lt;16,$K780/($D780^0.450818786555515)*'Hintergrund Berechnung'!$N$941,$K780/($D780^0.450818786555515)*'Hintergrund Berechnung'!$N$942),0)</f>
        <v>#DIV/0!</v>
      </c>
      <c r="T780" s="16">
        <f>ROUND(IF(C780&lt;16,$L780*'Hintergrund Berechnung'!$O$941,$L780*'Hintergrund Berechnung'!$O$942),0)</f>
        <v>0</v>
      </c>
      <c r="U780" s="16">
        <f>ROUND(IF(C780&lt;16,IF(M780&gt;0,(25-$M780)*'Hintergrund Berechnung'!$J$941,0),IF(M780&gt;0,(25-$M780)*'Hintergrund Berechnung'!$J$942,0)),0)</f>
        <v>0</v>
      </c>
      <c r="V780" s="18" t="e">
        <f t="shared" si="38"/>
        <v>#DIV/0!</v>
      </c>
    </row>
    <row r="781" spans="15:22" x14ac:dyDescent="0.5">
      <c r="O781" s="16">
        <f t="shared" si="36"/>
        <v>0</v>
      </c>
      <c r="P781" s="16" t="e">
        <f>IF($C781&lt;16,MAX($E781:$G781)/($D781^0.70558407859294)*'Hintergrund Berechnung'!$I$941,MAX($E781:$G781)/($D781^0.70558407859294)*'Hintergrund Berechnung'!$I$942)</f>
        <v>#DIV/0!</v>
      </c>
      <c r="Q781" s="16" t="e">
        <f>IF($C781&lt;16,MAX($H781:$J781)/($D781^0.70558407859294)*'Hintergrund Berechnung'!$I$941,MAX($H781:$J781)/($D781^0.70558407859294)*'Hintergrund Berechnung'!$I$942)</f>
        <v>#DIV/0!</v>
      </c>
      <c r="R781" s="16" t="e">
        <f t="shared" si="37"/>
        <v>#DIV/0!</v>
      </c>
      <c r="S781" s="16" t="e">
        <f>ROUND(IF(C781&lt;16,$K781/($D781^0.450818786555515)*'Hintergrund Berechnung'!$N$941,$K781/($D781^0.450818786555515)*'Hintergrund Berechnung'!$N$942),0)</f>
        <v>#DIV/0!</v>
      </c>
      <c r="T781" s="16">
        <f>ROUND(IF(C781&lt;16,$L781*'Hintergrund Berechnung'!$O$941,$L781*'Hintergrund Berechnung'!$O$942),0)</f>
        <v>0</v>
      </c>
      <c r="U781" s="16">
        <f>ROUND(IF(C781&lt;16,IF(M781&gt;0,(25-$M781)*'Hintergrund Berechnung'!$J$941,0),IF(M781&gt;0,(25-$M781)*'Hintergrund Berechnung'!$J$942,0)),0)</f>
        <v>0</v>
      </c>
      <c r="V781" s="18" t="e">
        <f t="shared" si="38"/>
        <v>#DIV/0!</v>
      </c>
    </row>
    <row r="782" spans="15:22" x14ac:dyDescent="0.5">
      <c r="O782" s="16">
        <f t="shared" si="36"/>
        <v>0</v>
      </c>
      <c r="P782" s="16" t="e">
        <f>IF($C782&lt;16,MAX($E782:$G782)/($D782^0.70558407859294)*'Hintergrund Berechnung'!$I$941,MAX($E782:$G782)/($D782^0.70558407859294)*'Hintergrund Berechnung'!$I$942)</f>
        <v>#DIV/0!</v>
      </c>
      <c r="Q782" s="16" t="e">
        <f>IF($C782&lt;16,MAX($H782:$J782)/($D782^0.70558407859294)*'Hintergrund Berechnung'!$I$941,MAX($H782:$J782)/($D782^0.70558407859294)*'Hintergrund Berechnung'!$I$942)</f>
        <v>#DIV/0!</v>
      </c>
      <c r="R782" s="16" t="e">
        <f t="shared" si="37"/>
        <v>#DIV/0!</v>
      </c>
      <c r="S782" s="16" t="e">
        <f>ROUND(IF(C782&lt;16,$K782/($D782^0.450818786555515)*'Hintergrund Berechnung'!$N$941,$K782/($D782^0.450818786555515)*'Hintergrund Berechnung'!$N$942),0)</f>
        <v>#DIV/0!</v>
      </c>
      <c r="T782" s="16">
        <f>ROUND(IF(C782&lt;16,$L782*'Hintergrund Berechnung'!$O$941,$L782*'Hintergrund Berechnung'!$O$942),0)</f>
        <v>0</v>
      </c>
      <c r="U782" s="16">
        <f>ROUND(IF(C782&lt;16,IF(M782&gt;0,(25-$M782)*'Hintergrund Berechnung'!$J$941,0),IF(M782&gt;0,(25-$M782)*'Hintergrund Berechnung'!$J$942,0)),0)</f>
        <v>0</v>
      </c>
      <c r="V782" s="18" t="e">
        <f t="shared" si="38"/>
        <v>#DIV/0!</v>
      </c>
    </row>
    <row r="783" spans="15:22" x14ac:dyDescent="0.5">
      <c r="O783" s="16">
        <f t="shared" si="36"/>
        <v>0</v>
      </c>
      <c r="P783" s="16" t="e">
        <f>IF($C783&lt;16,MAX($E783:$G783)/($D783^0.70558407859294)*'Hintergrund Berechnung'!$I$941,MAX($E783:$G783)/($D783^0.70558407859294)*'Hintergrund Berechnung'!$I$942)</f>
        <v>#DIV/0!</v>
      </c>
      <c r="Q783" s="16" t="e">
        <f>IF($C783&lt;16,MAX($H783:$J783)/($D783^0.70558407859294)*'Hintergrund Berechnung'!$I$941,MAX($H783:$J783)/($D783^0.70558407859294)*'Hintergrund Berechnung'!$I$942)</f>
        <v>#DIV/0!</v>
      </c>
      <c r="R783" s="16" t="e">
        <f t="shared" si="37"/>
        <v>#DIV/0!</v>
      </c>
      <c r="S783" s="16" t="e">
        <f>ROUND(IF(C783&lt;16,$K783/($D783^0.450818786555515)*'Hintergrund Berechnung'!$N$941,$K783/($D783^0.450818786555515)*'Hintergrund Berechnung'!$N$942),0)</f>
        <v>#DIV/0!</v>
      </c>
      <c r="T783" s="16">
        <f>ROUND(IF(C783&lt;16,$L783*'Hintergrund Berechnung'!$O$941,$L783*'Hintergrund Berechnung'!$O$942),0)</f>
        <v>0</v>
      </c>
      <c r="U783" s="16">
        <f>ROUND(IF(C783&lt;16,IF(M783&gt;0,(25-$M783)*'Hintergrund Berechnung'!$J$941,0),IF(M783&gt;0,(25-$M783)*'Hintergrund Berechnung'!$J$942,0)),0)</f>
        <v>0</v>
      </c>
      <c r="V783" s="18" t="e">
        <f t="shared" si="38"/>
        <v>#DIV/0!</v>
      </c>
    </row>
    <row r="784" spans="15:22" x14ac:dyDescent="0.5">
      <c r="O784" s="16">
        <f t="shared" si="36"/>
        <v>0</v>
      </c>
      <c r="P784" s="16" t="e">
        <f>IF($C784&lt;16,MAX($E784:$G784)/($D784^0.70558407859294)*'Hintergrund Berechnung'!$I$941,MAX($E784:$G784)/($D784^0.70558407859294)*'Hintergrund Berechnung'!$I$942)</f>
        <v>#DIV/0!</v>
      </c>
      <c r="Q784" s="16" t="e">
        <f>IF($C784&lt;16,MAX($H784:$J784)/($D784^0.70558407859294)*'Hintergrund Berechnung'!$I$941,MAX($H784:$J784)/($D784^0.70558407859294)*'Hintergrund Berechnung'!$I$942)</f>
        <v>#DIV/0!</v>
      </c>
      <c r="R784" s="16" t="e">
        <f t="shared" si="37"/>
        <v>#DIV/0!</v>
      </c>
      <c r="S784" s="16" t="e">
        <f>ROUND(IF(C784&lt;16,$K784/($D784^0.450818786555515)*'Hintergrund Berechnung'!$N$941,$K784/($D784^0.450818786555515)*'Hintergrund Berechnung'!$N$942),0)</f>
        <v>#DIV/0!</v>
      </c>
      <c r="T784" s="16">
        <f>ROUND(IF(C784&lt;16,$L784*'Hintergrund Berechnung'!$O$941,$L784*'Hintergrund Berechnung'!$O$942),0)</f>
        <v>0</v>
      </c>
      <c r="U784" s="16">
        <f>ROUND(IF(C784&lt;16,IF(M784&gt;0,(25-$M784)*'Hintergrund Berechnung'!$J$941,0),IF(M784&gt;0,(25-$M784)*'Hintergrund Berechnung'!$J$942,0)),0)</f>
        <v>0</v>
      </c>
      <c r="V784" s="18" t="e">
        <f t="shared" si="38"/>
        <v>#DIV/0!</v>
      </c>
    </row>
    <row r="785" spans="15:22" x14ac:dyDescent="0.5">
      <c r="O785" s="16">
        <f t="shared" si="36"/>
        <v>0</v>
      </c>
      <c r="P785" s="16" t="e">
        <f>IF($C785&lt;16,MAX($E785:$G785)/($D785^0.70558407859294)*'Hintergrund Berechnung'!$I$941,MAX($E785:$G785)/($D785^0.70558407859294)*'Hintergrund Berechnung'!$I$942)</f>
        <v>#DIV/0!</v>
      </c>
      <c r="Q785" s="16" t="e">
        <f>IF($C785&lt;16,MAX($H785:$J785)/($D785^0.70558407859294)*'Hintergrund Berechnung'!$I$941,MAX($H785:$J785)/($D785^0.70558407859294)*'Hintergrund Berechnung'!$I$942)</f>
        <v>#DIV/0!</v>
      </c>
      <c r="R785" s="16" t="e">
        <f t="shared" si="37"/>
        <v>#DIV/0!</v>
      </c>
      <c r="S785" s="16" t="e">
        <f>ROUND(IF(C785&lt;16,$K785/($D785^0.450818786555515)*'Hintergrund Berechnung'!$N$941,$K785/($D785^0.450818786555515)*'Hintergrund Berechnung'!$N$942),0)</f>
        <v>#DIV/0!</v>
      </c>
      <c r="T785" s="16">
        <f>ROUND(IF(C785&lt;16,$L785*'Hintergrund Berechnung'!$O$941,$L785*'Hintergrund Berechnung'!$O$942),0)</f>
        <v>0</v>
      </c>
      <c r="U785" s="16">
        <f>ROUND(IF(C785&lt;16,IF(M785&gt;0,(25-$M785)*'Hintergrund Berechnung'!$J$941,0),IF(M785&gt;0,(25-$M785)*'Hintergrund Berechnung'!$J$942,0)),0)</f>
        <v>0</v>
      </c>
      <c r="V785" s="18" t="e">
        <f t="shared" si="38"/>
        <v>#DIV/0!</v>
      </c>
    </row>
    <row r="786" spans="15:22" x14ac:dyDescent="0.5">
      <c r="O786" s="16">
        <f t="shared" si="36"/>
        <v>0</v>
      </c>
      <c r="P786" s="16" t="e">
        <f>IF($C786&lt;16,MAX($E786:$G786)/($D786^0.70558407859294)*'Hintergrund Berechnung'!$I$941,MAX($E786:$G786)/($D786^0.70558407859294)*'Hintergrund Berechnung'!$I$942)</f>
        <v>#DIV/0!</v>
      </c>
      <c r="Q786" s="16" t="e">
        <f>IF($C786&lt;16,MAX($H786:$J786)/($D786^0.70558407859294)*'Hintergrund Berechnung'!$I$941,MAX($H786:$J786)/($D786^0.70558407859294)*'Hintergrund Berechnung'!$I$942)</f>
        <v>#DIV/0!</v>
      </c>
      <c r="R786" s="16" t="e">
        <f t="shared" si="37"/>
        <v>#DIV/0!</v>
      </c>
      <c r="S786" s="16" t="e">
        <f>ROUND(IF(C786&lt;16,$K786/($D786^0.450818786555515)*'Hintergrund Berechnung'!$N$941,$K786/($D786^0.450818786555515)*'Hintergrund Berechnung'!$N$942),0)</f>
        <v>#DIV/0!</v>
      </c>
      <c r="T786" s="16">
        <f>ROUND(IF(C786&lt;16,$L786*'Hintergrund Berechnung'!$O$941,$L786*'Hintergrund Berechnung'!$O$942),0)</f>
        <v>0</v>
      </c>
      <c r="U786" s="16">
        <f>ROUND(IF(C786&lt;16,IF(M786&gt;0,(25-$M786)*'Hintergrund Berechnung'!$J$941,0),IF(M786&gt;0,(25-$M786)*'Hintergrund Berechnung'!$J$942,0)),0)</f>
        <v>0</v>
      </c>
      <c r="V786" s="18" t="e">
        <f t="shared" si="38"/>
        <v>#DIV/0!</v>
      </c>
    </row>
    <row r="787" spans="15:22" x14ac:dyDescent="0.5">
      <c r="O787" s="16">
        <f t="shared" si="36"/>
        <v>0</v>
      </c>
      <c r="P787" s="16" t="e">
        <f>IF($C787&lt;16,MAX($E787:$G787)/($D787^0.70558407859294)*'Hintergrund Berechnung'!$I$941,MAX($E787:$G787)/($D787^0.70558407859294)*'Hintergrund Berechnung'!$I$942)</f>
        <v>#DIV/0!</v>
      </c>
      <c r="Q787" s="16" t="e">
        <f>IF($C787&lt;16,MAX($H787:$J787)/($D787^0.70558407859294)*'Hintergrund Berechnung'!$I$941,MAX($H787:$J787)/($D787^0.70558407859294)*'Hintergrund Berechnung'!$I$942)</f>
        <v>#DIV/0!</v>
      </c>
      <c r="R787" s="16" t="e">
        <f t="shared" si="37"/>
        <v>#DIV/0!</v>
      </c>
      <c r="S787" s="16" t="e">
        <f>ROUND(IF(C787&lt;16,$K787/($D787^0.450818786555515)*'Hintergrund Berechnung'!$N$941,$K787/($D787^0.450818786555515)*'Hintergrund Berechnung'!$N$942),0)</f>
        <v>#DIV/0!</v>
      </c>
      <c r="T787" s="16">
        <f>ROUND(IF(C787&lt;16,$L787*'Hintergrund Berechnung'!$O$941,$L787*'Hintergrund Berechnung'!$O$942),0)</f>
        <v>0</v>
      </c>
      <c r="U787" s="16">
        <f>ROUND(IF(C787&lt;16,IF(M787&gt;0,(25-$M787)*'Hintergrund Berechnung'!$J$941,0),IF(M787&gt;0,(25-$M787)*'Hintergrund Berechnung'!$J$942,0)),0)</f>
        <v>0</v>
      </c>
      <c r="V787" s="18" t="e">
        <f t="shared" si="38"/>
        <v>#DIV/0!</v>
      </c>
    </row>
    <row r="788" spans="15:22" x14ac:dyDescent="0.5">
      <c r="O788" s="16">
        <f t="shared" si="36"/>
        <v>0</v>
      </c>
      <c r="P788" s="16" t="e">
        <f>IF($C788&lt;16,MAX($E788:$G788)/($D788^0.70558407859294)*'Hintergrund Berechnung'!$I$941,MAX($E788:$G788)/($D788^0.70558407859294)*'Hintergrund Berechnung'!$I$942)</f>
        <v>#DIV/0!</v>
      </c>
      <c r="Q788" s="16" t="e">
        <f>IF($C788&lt;16,MAX($H788:$J788)/($D788^0.70558407859294)*'Hintergrund Berechnung'!$I$941,MAX($H788:$J788)/($D788^0.70558407859294)*'Hintergrund Berechnung'!$I$942)</f>
        <v>#DIV/0!</v>
      </c>
      <c r="R788" s="16" t="e">
        <f t="shared" si="37"/>
        <v>#DIV/0!</v>
      </c>
      <c r="S788" s="16" t="e">
        <f>ROUND(IF(C788&lt;16,$K788/($D788^0.450818786555515)*'Hintergrund Berechnung'!$N$941,$K788/($D788^0.450818786555515)*'Hintergrund Berechnung'!$N$942),0)</f>
        <v>#DIV/0!</v>
      </c>
      <c r="T788" s="16">
        <f>ROUND(IF(C788&lt;16,$L788*'Hintergrund Berechnung'!$O$941,$L788*'Hintergrund Berechnung'!$O$942),0)</f>
        <v>0</v>
      </c>
      <c r="U788" s="16">
        <f>ROUND(IF(C788&lt;16,IF(M788&gt;0,(25-$M788)*'Hintergrund Berechnung'!$J$941,0),IF(M788&gt;0,(25-$M788)*'Hintergrund Berechnung'!$J$942,0)),0)</f>
        <v>0</v>
      </c>
      <c r="V788" s="18" t="e">
        <f t="shared" si="38"/>
        <v>#DIV/0!</v>
      </c>
    </row>
    <row r="789" spans="15:22" x14ac:dyDescent="0.5">
      <c r="O789" s="16">
        <f t="shared" si="36"/>
        <v>0</v>
      </c>
      <c r="P789" s="16" t="e">
        <f>IF($C789&lt;16,MAX($E789:$G789)/($D789^0.70558407859294)*'Hintergrund Berechnung'!$I$941,MAX($E789:$G789)/($D789^0.70558407859294)*'Hintergrund Berechnung'!$I$942)</f>
        <v>#DIV/0!</v>
      </c>
      <c r="Q789" s="16" t="e">
        <f>IF($C789&lt;16,MAX($H789:$J789)/($D789^0.70558407859294)*'Hintergrund Berechnung'!$I$941,MAX($H789:$J789)/($D789^0.70558407859294)*'Hintergrund Berechnung'!$I$942)</f>
        <v>#DIV/0!</v>
      </c>
      <c r="R789" s="16" t="e">
        <f t="shared" si="37"/>
        <v>#DIV/0!</v>
      </c>
      <c r="S789" s="16" t="e">
        <f>ROUND(IF(C789&lt;16,$K789/($D789^0.450818786555515)*'Hintergrund Berechnung'!$N$941,$K789/($D789^0.450818786555515)*'Hintergrund Berechnung'!$N$942),0)</f>
        <v>#DIV/0!</v>
      </c>
      <c r="T789" s="16">
        <f>ROUND(IF(C789&lt;16,$L789*'Hintergrund Berechnung'!$O$941,$L789*'Hintergrund Berechnung'!$O$942),0)</f>
        <v>0</v>
      </c>
      <c r="U789" s="16">
        <f>ROUND(IF(C789&lt;16,IF(M789&gt;0,(25-$M789)*'Hintergrund Berechnung'!$J$941,0),IF(M789&gt;0,(25-$M789)*'Hintergrund Berechnung'!$J$942,0)),0)</f>
        <v>0</v>
      </c>
      <c r="V789" s="18" t="e">
        <f t="shared" si="38"/>
        <v>#DIV/0!</v>
      </c>
    </row>
    <row r="790" spans="15:22" x14ac:dyDescent="0.5">
      <c r="O790" s="16">
        <f t="shared" si="36"/>
        <v>0</v>
      </c>
      <c r="P790" s="16" t="e">
        <f>IF($C790&lt;16,MAX($E790:$G790)/($D790^0.70558407859294)*'Hintergrund Berechnung'!$I$941,MAX($E790:$G790)/($D790^0.70558407859294)*'Hintergrund Berechnung'!$I$942)</f>
        <v>#DIV/0!</v>
      </c>
      <c r="Q790" s="16" t="e">
        <f>IF($C790&lt;16,MAX($H790:$J790)/($D790^0.70558407859294)*'Hintergrund Berechnung'!$I$941,MAX($H790:$J790)/($D790^0.70558407859294)*'Hintergrund Berechnung'!$I$942)</f>
        <v>#DIV/0!</v>
      </c>
      <c r="R790" s="16" t="e">
        <f t="shared" si="37"/>
        <v>#DIV/0!</v>
      </c>
      <c r="S790" s="16" t="e">
        <f>ROUND(IF(C790&lt;16,$K790/($D790^0.450818786555515)*'Hintergrund Berechnung'!$N$941,$K790/($D790^0.450818786555515)*'Hintergrund Berechnung'!$N$942),0)</f>
        <v>#DIV/0!</v>
      </c>
      <c r="T790" s="16">
        <f>ROUND(IF(C790&lt;16,$L790*'Hintergrund Berechnung'!$O$941,$L790*'Hintergrund Berechnung'!$O$942),0)</f>
        <v>0</v>
      </c>
      <c r="U790" s="16">
        <f>ROUND(IF(C790&lt;16,IF(M790&gt;0,(25-$M790)*'Hintergrund Berechnung'!$J$941,0),IF(M790&gt;0,(25-$M790)*'Hintergrund Berechnung'!$J$942,0)),0)</f>
        <v>0</v>
      </c>
      <c r="V790" s="18" t="e">
        <f t="shared" si="38"/>
        <v>#DIV/0!</v>
      </c>
    </row>
    <row r="791" spans="15:22" x14ac:dyDescent="0.5">
      <c r="O791" s="16">
        <f t="shared" si="36"/>
        <v>0</v>
      </c>
      <c r="P791" s="16" t="e">
        <f>IF($C791&lt;16,MAX($E791:$G791)/($D791^0.70558407859294)*'Hintergrund Berechnung'!$I$941,MAX($E791:$G791)/($D791^0.70558407859294)*'Hintergrund Berechnung'!$I$942)</f>
        <v>#DIV/0!</v>
      </c>
      <c r="Q791" s="16" t="e">
        <f>IF($C791&lt;16,MAX($H791:$J791)/($D791^0.70558407859294)*'Hintergrund Berechnung'!$I$941,MAX($H791:$J791)/($D791^0.70558407859294)*'Hintergrund Berechnung'!$I$942)</f>
        <v>#DIV/0!</v>
      </c>
      <c r="R791" s="16" t="e">
        <f t="shared" si="37"/>
        <v>#DIV/0!</v>
      </c>
      <c r="S791" s="16" t="e">
        <f>ROUND(IF(C791&lt;16,$K791/($D791^0.450818786555515)*'Hintergrund Berechnung'!$N$941,$K791/($D791^0.450818786555515)*'Hintergrund Berechnung'!$N$942),0)</f>
        <v>#DIV/0!</v>
      </c>
      <c r="T791" s="16">
        <f>ROUND(IF(C791&lt;16,$L791*'Hintergrund Berechnung'!$O$941,$L791*'Hintergrund Berechnung'!$O$942),0)</f>
        <v>0</v>
      </c>
      <c r="U791" s="16">
        <f>ROUND(IF(C791&lt;16,IF(M791&gt;0,(25-$M791)*'Hintergrund Berechnung'!$J$941,0),IF(M791&gt;0,(25-$M791)*'Hintergrund Berechnung'!$J$942,0)),0)</f>
        <v>0</v>
      </c>
      <c r="V791" s="18" t="e">
        <f t="shared" si="38"/>
        <v>#DIV/0!</v>
      </c>
    </row>
    <row r="792" spans="15:22" x14ac:dyDescent="0.5">
      <c r="O792" s="16">
        <f t="shared" si="36"/>
        <v>0</v>
      </c>
      <c r="P792" s="16" t="e">
        <f>IF($C792&lt;16,MAX($E792:$G792)/($D792^0.70558407859294)*'Hintergrund Berechnung'!$I$941,MAX($E792:$G792)/($D792^0.70558407859294)*'Hintergrund Berechnung'!$I$942)</f>
        <v>#DIV/0!</v>
      </c>
      <c r="Q792" s="16" t="e">
        <f>IF($C792&lt;16,MAX($H792:$J792)/($D792^0.70558407859294)*'Hintergrund Berechnung'!$I$941,MAX($H792:$J792)/($D792^0.70558407859294)*'Hintergrund Berechnung'!$I$942)</f>
        <v>#DIV/0!</v>
      </c>
      <c r="R792" s="16" t="e">
        <f t="shared" si="37"/>
        <v>#DIV/0!</v>
      </c>
      <c r="S792" s="16" t="e">
        <f>ROUND(IF(C792&lt;16,$K792/($D792^0.450818786555515)*'Hintergrund Berechnung'!$N$941,$K792/($D792^0.450818786555515)*'Hintergrund Berechnung'!$N$942),0)</f>
        <v>#DIV/0!</v>
      </c>
      <c r="T792" s="16">
        <f>ROUND(IF(C792&lt;16,$L792*'Hintergrund Berechnung'!$O$941,$L792*'Hintergrund Berechnung'!$O$942),0)</f>
        <v>0</v>
      </c>
      <c r="U792" s="16">
        <f>ROUND(IF(C792&lt;16,IF(M792&gt;0,(25-$M792)*'Hintergrund Berechnung'!$J$941,0),IF(M792&gt;0,(25-$M792)*'Hintergrund Berechnung'!$J$942,0)),0)</f>
        <v>0</v>
      </c>
      <c r="V792" s="18" t="e">
        <f t="shared" si="38"/>
        <v>#DIV/0!</v>
      </c>
    </row>
    <row r="793" spans="15:22" x14ac:dyDescent="0.5">
      <c r="O793" s="16">
        <f t="shared" si="36"/>
        <v>0</v>
      </c>
      <c r="P793" s="16" t="e">
        <f>IF($C793&lt;16,MAX($E793:$G793)/($D793^0.70558407859294)*'Hintergrund Berechnung'!$I$941,MAX($E793:$G793)/($D793^0.70558407859294)*'Hintergrund Berechnung'!$I$942)</f>
        <v>#DIV/0!</v>
      </c>
      <c r="Q793" s="16" t="e">
        <f>IF($C793&lt;16,MAX($H793:$J793)/($D793^0.70558407859294)*'Hintergrund Berechnung'!$I$941,MAX($H793:$J793)/($D793^0.70558407859294)*'Hintergrund Berechnung'!$I$942)</f>
        <v>#DIV/0!</v>
      </c>
      <c r="R793" s="16" t="e">
        <f t="shared" si="37"/>
        <v>#DIV/0!</v>
      </c>
      <c r="S793" s="16" t="e">
        <f>ROUND(IF(C793&lt;16,$K793/($D793^0.450818786555515)*'Hintergrund Berechnung'!$N$941,$K793/($D793^0.450818786555515)*'Hintergrund Berechnung'!$N$942),0)</f>
        <v>#DIV/0!</v>
      </c>
      <c r="T793" s="16">
        <f>ROUND(IF(C793&lt;16,$L793*'Hintergrund Berechnung'!$O$941,$L793*'Hintergrund Berechnung'!$O$942),0)</f>
        <v>0</v>
      </c>
      <c r="U793" s="16">
        <f>ROUND(IF(C793&lt;16,IF(M793&gt;0,(25-$M793)*'Hintergrund Berechnung'!$J$941,0),IF(M793&gt;0,(25-$M793)*'Hintergrund Berechnung'!$J$942,0)),0)</f>
        <v>0</v>
      </c>
      <c r="V793" s="18" t="e">
        <f t="shared" si="38"/>
        <v>#DIV/0!</v>
      </c>
    </row>
    <row r="794" spans="15:22" x14ac:dyDescent="0.5">
      <c r="O794" s="16">
        <f t="shared" si="36"/>
        <v>0</v>
      </c>
      <c r="P794" s="16" t="e">
        <f>IF($C794&lt;16,MAX($E794:$G794)/($D794^0.70558407859294)*'Hintergrund Berechnung'!$I$941,MAX($E794:$G794)/($D794^0.70558407859294)*'Hintergrund Berechnung'!$I$942)</f>
        <v>#DIV/0!</v>
      </c>
      <c r="Q794" s="16" t="e">
        <f>IF($C794&lt;16,MAX($H794:$J794)/($D794^0.70558407859294)*'Hintergrund Berechnung'!$I$941,MAX($H794:$J794)/($D794^0.70558407859294)*'Hintergrund Berechnung'!$I$942)</f>
        <v>#DIV/0!</v>
      </c>
      <c r="R794" s="16" t="e">
        <f t="shared" si="37"/>
        <v>#DIV/0!</v>
      </c>
      <c r="S794" s="16" t="e">
        <f>ROUND(IF(C794&lt;16,$K794/($D794^0.450818786555515)*'Hintergrund Berechnung'!$N$941,$K794/($D794^0.450818786555515)*'Hintergrund Berechnung'!$N$942),0)</f>
        <v>#DIV/0!</v>
      </c>
      <c r="T794" s="16">
        <f>ROUND(IF(C794&lt;16,$L794*'Hintergrund Berechnung'!$O$941,$L794*'Hintergrund Berechnung'!$O$942),0)</f>
        <v>0</v>
      </c>
      <c r="U794" s="16">
        <f>ROUND(IF(C794&lt;16,IF(M794&gt;0,(25-$M794)*'Hintergrund Berechnung'!$J$941,0),IF(M794&gt;0,(25-$M794)*'Hintergrund Berechnung'!$J$942,0)),0)</f>
        <v>0</v>
      </c>
      <c r="V794" s="18" t="e">
        <f t="shared" si="38"/>
        <v>#DIV/0!</v>
      </c>
    </row>
    <row r="795" spans="15:22" x14ac:dyDescent="0.5">
      <c r="O795" s="16">
        <f t="shared" si="36"/>
        <v>0</v>
      </c>
      <c r="P795" s="16" t="e">
        <f>IF($C795&lt;16,MAX($E795:$G795)/($D795^0.70558407859294)*'Hintergrund Berechnung'!$I$941,MAX($E795:$G795)/($D795^0.70558407859294)*'Hintergrund Berechnung'!$I$942)</f>
        <v>#DIV/0!</v>
      </c>
      <c r="Q795" s="16" t="e">
        <f>IF($C795&lt;16,MAX($H795:$J795)/($D795^0.70558407859294)*'Hintergrund Berechnung'!$I$941,MAX($H795:$J795)/($D795^0.70558407859294)*'Hintergrund Berechnung'!$I$942)</f>
        <v>#DIV/0!</v>
      </c>
      <c r="R795" s="16" t="e">
        <f t="shared" si="37"/>
        <v>#DIV/0!</v>
      </c>
      <c r="S795" s="16" t="e">
        <f>ROUND(IF(C795&lt;16,$K795/($D795^0.450818786555515)*'Hintergrund Berechnung'!$N$941,$K795/($D795^0.450818786555515)*'Hintergrund Berechnung'!$N$942),0)</f>
        <v>#DIV/0!</v>
      </c>
      <c r="T795" s="16">
        <f>ROUND(IF(C795&lt;16,$L795*'Hintergrund Berechnung'!$O$941,$L795*'Hintergrund Berechnung'!$O$942),0)</f>
        <v>0</v>
      </c>
      <c r="U795" s="16">
        <f>ROUND(IF(C795&lt;16,IF(M795&gt;0,(25-$M795)*'Hintergrund Berechnung'!$J$941,0),IF(M795&gt;0,(25-$M795)*'Hintergrund Berechnung'!$J$942,0)),0)</f>
        <v>0</v>
      </c>
      <c r="V795" s="18" t="e">
        <f t="shared" si="38"/>
        <v>#DIV/0!</v>
      </c>
    </row>
    <row r="796" spans="15:22" x14ac:dyDescent="0.5">
      <c r="O796" s="16">
        <f t="shared" si="36"/>
        <v>0</v>
      </c>
      <c r="P796" s="16" t="e">
        <f>IF($C796&lt;16,MAX($E796:$G796)/($D796^0.70558407859294)*'Hintergrund Berechnung'!$I$941,MAX($E796:$G796)/($D796^0.70558407859294)*'Hintergrund Berechnung'!$I$942)</f>
        <v>#DIV/0!</v>
      </c>
      <c r="Q796" s="16" t="e">
        <f>IF($C796&lt;16,MAX($H796:$J796)/($D796^0.70558407859294)*'Hintergrund Berechnung'!$I$941,MAX($H796:$J796)/($D796^0.70558407859294)*'Hintergrund Berechnung'!$I$942)</f>
        <v>#DIV/0!</v>
      </c>
      <c r="R796" s="16" t="e">
        <f t="shared" si="37"/>
        <v>#DIV/0!</v>
      </c>
      <c r="S796" s="16" t="e">
        <f>ROUND(IF(C796&lt;16,$K796/($D796^0.450818786555515)*'Hintergrund Berechnung'!$N$941,$K796/($D796^0.450818786555515)*'Hintergrund Berechnung'!$N$942),0)</f>
        <v>#DIV/0!</v>
      </c>
      <c r="T796" s="16">
        <f>ROUND(IF(C796&lt;16,$L796*'Hintergrund Berechnung'!$O$941,$L796*'Hintergrund Berechnung'!$O$942),0)</f>
        <v>0</v>
      </c>
      <c r="U796" s="16">
        <f>ROUND(IF(C796&lt;16,IF(M796&gt;0,(25-$M796)*'Hintergrund Berechnung'!$J$941,0),IF(M796&gt;0,(25-$M796)*'Hintergrund Berechnung'!$J$942,0)),0)</f>
        <v>0</v>
      </c>
      <c r="V796" s="18" t="e">
        <f t="shared" si="38"/>
        <v>#DIV/0!</v>
      </c>
    </row>
    <row r="797" spans="15:22" x14ac:dyDescent="0.5">
      <c r="O797" s="16">
        <f t="shared" si="36"/>
        <v>0</v>
      </c>
      <c r="P797" s="16" t="e">
        <f>IF($C797&lt;16,MAX($E797:$G797)/($D797^0.70558407859294)*'Hintergrund Berechnung'!$I$941,MAX($E797:$G797)/($D797^0.70558407859294)*'Hintergrund Berechnung'!$I$942)</f>
        <v>#DIV/0!</v>
      </c>
      <c r="Q797" s="16" t="e">
        <f>IF($C797&lt;16,MAX($H797:$J797)/($D797^0.70558407859294)*'Hintergrund Berechnung'!$I$941,MAX($H797:$J797)/($D797^0.70558407859294)*'Hintergrund Berechnung'!$I$942)</f>
        <v>#DIV/0!</v>
      </c>
      <c r="R797" s="16" t="e">
        <f t="shared" si="37"/>
        <v>#DIV/0!</v>
      </c>
      <c r="S797" s="16" t="e">
        <f>ROUND(IF(C797&lt;16,$K797/($D797^0.450818786555515)*'Hintergrund Berechnung'!$N$941,$K797/($D797^0.450818786555515)*'Hintergrund Berechnung'!$N$942),0)</f>
        <v>#DIV/0!</v>
      </c>
      <c r="T797" s="16">
        <f>ROUND(IF(C797&lt;16,$L797*'Hintergrund Berechnung'!$O$941,$L797*'Hintergrund Berechnung'!$O$942),0)</f>
        <v>0</v>
      </c>
      <c r="U797" s="16">
        <f>ROUND(IF(C797&lt;16,IF(M797&gt;0,(25-$M797)*'Hintergrund Berechnung'!$J$941,0),IF(M797&gt;0,(25-$M797)*'Hintergrund Berechnung'!$J$942,0)),0)</f>
        <v>0</v>
      </c>
      <c r="V797" s="18" t="e">
        <f t="shared" si="38"/>
        <v>#DIV/0!</v>
      </c>
    </row>
    <row r="798" spans="15:22" x14ac:dyDescent="0.5">
      <c r="O798" s="16">
        <f t="shared" si="36"/>
        <v>0</v>
      </c>
      <c r="P798" s="16" t="e">
        <f>IF($C798&lt;16,MAX($E798:$G798)/($D798^0.70558407859294)*'Hintergrund Berechnung'!$I$941,MAX($E798:$G798)/($D798^0.70558407859294)*'Hintergrund Berechnung'!$I$942)</f>
        <v>#DIV/0!</v>
      </c>
      <c r="Q798" s="16" t="e">
        <f>IF($C798&lt;16,MAX($H798:$J798)/($D798^0.70558407859294)*'Hintergrund Berechnung'!$I$941,MAX($H798:$J798)/($D798^0.70558407859294)*'Hintergrund Berechnung'!$I$942)</f>
        <v>#DIV/0!</v>
      </c>
      <c r="R798" s="16" t="e">
        <f t="shared" si="37"/>
        <v>#DIV/0!</v>
      </c>
      <c r="S798" s="16" t="e">
        <f>ROUND(IF(C798&lt;16,$K798/($D798^0.450818786555515)*'Hintergrund Berechnung'!$N$941,$K798/($D798^0.450818786555515)*'Hintergrund Berechnung'!$N$942),0)</f>
        <v>#DIV/0!</v>
      </c>
      <c r="T798" s="16">
        <f>ROUND(IF(C798&lt;16,$L798*'Hintergrund Berechnung'!$O$941,$L798*'Hintergrund Berechnung'!$O$942),0)</f>
        <v>0</v>
      </c>
      <c r="U798" s="16">
        <f>ROUND(IF(C798&lt;16,IF(M798&gt;0,(25-$M798)*'Hintergrund Berechnung'!$J$941,0),IF(M798&gt;0,(25-$M798)*'Hintergrund Berechnung'!$J$942,0)),0)</f>
        <v>0</v>
      </c>
      <c r="V798" s="18" t="e">
        <f t="shared" si="38"/>
        <v>#DIV/0!</v>
      </c>
    </row>
    <row r="799" spans="15:22" x14ac:dyDescent="0.5">
      <c r="O799" s="16">
        <f t="shared" si="36"/>
        <v>0</v>
      </c>
      <c r="P799" s="16" t="e">
        <f>IF($C799&lt;16,MAX($E799:$G799)/($D799^0.70558407859294)*'Hintergrund Berechnung'!$I$941,MAX($E799:$G799)/($D799^0.70558407859294)*'Hintergrund Berechnung'!$I$942)</f>
        <v>#DIV/0!</v>
      </c>
      <c r="Q799" s="16" t="e">
        <f>IF($C799&lt;16,MAX($H799:$J799)/($D799^0.70558407859294)*'Hintergrund Berechnung'!$I$941,MAX($H799:$J799)/($D799^0.70558407859294)*'Hintergrund Berechnung'!$I$942)</f>
        <v>#DIV/0!</v>
      </c>
      <c r="R799" s="16" t="e">
        <f t="shared" si="37"/>
        <v>#DIV/0!</v>
      </c>
      <c r="S799" s="16" t="e">
        <f>ROUND(IF(C799&lt;16,$K799/($D799^0.450818786555515)*'Hintergrund Berechnung'!$N$941,$K799/($D799^0.450818786555515)*'Hintergrund Berechnung'!$N$942),0)</f>
        <v>#DIV/0!</v>
      </c>
      <c r="T799" s="16">
        <f>ROUND(IF(C799&lt;16,$L799*'Hintergrund Berechnung'!$O$941,$L799*'Hintergrund Berechnung'!$O$942),0)</f>
        <v>0</v>
      </c>
      <c r="U799" s="16">
        <f>ROUND(IF(C799&lt;16,IF(M799&gt;0,(25-$M799)*'Hintergrund Berechnung'!$J$941,0),IF(M799&gt;0,(25-$M799)*'Hintergrund Berechnung'!$J$942,0)),0)</f>
        <v>0</v>
      </c>
      <c r="V799" s="18" t="e">
        <f t="shared" si="38"/>
        <v>#DIV/0!</v>
      </c>
    </row>
    <row r="800" spans="15:22" x14ac:dyDescent="0.5">
      <c r="O800" s="16">
        <f t="shared" si="36"/>
        <v>0</v>
      </c>
      <c r="P800" s="16" t="e">
        <f>IF($C800&lt;16,MAX($E800:$G800)/($D800^0.70558407859294)*'Hintergrund Berechnung'!$I$941,MAX($E800:$G800)/($D800^0.70558407859294)*'Hintergrund Berechnung'!$I$942)</f>
        <v>#DIV/0!</v>
      </c>
      <c r="Q800" s="16" t="e">
        <f>IF($C800&lt;16,MAX($H800:$J800)/($D800^0.70558407859294)*'Hintergrund Berechnung'!$I$941,MAX($H800:$J800)/($D800^0.70558407859294)*'Hintergrund Berechnung'!$I$942)</f>
        <v>#DIV/0!</v>
      </c>
      <c r="R800" s="16" t="e">
        <f t="shared" si="37"/>
        <v>#DIV/0!</v>
      </c>
      <c r="S800" s="16" t="e">
        <f>ROUND(IF(C800&lt;16,$K800/($D800^0.450818786555515)*'Hintergrund Berechnung'!$N$941,$K800/($D800^0.450818786555515)*'Hintergrund Berechnung'!$N$942),0)</f>
        <v>#DIV/0!</v>
      </c>
      <c r="T800" s="16">
        <f>ROUND(IF(C800&lt;16,$L800*'Hintergrund Berechnung'!$O$941,$L800*'Hintergrund Berechnung'!$O$942),0)</f>
        <v>0</v>
      </c>
      <c r="U800" s="16">
        <f>ROUND(IF(C800&lt;16,IF(M800&gt;0,(25-$M800)*'Hintergrund Berechnung'!$J$941,0),IF(M800&gt;0,(25-$M800)*'Hintergrund Berechnung'!$J$942,0)),0)</f>
        <v>0</v>
      </c>
      <c r="V800" s="18" t="e">
        <f t="shared" si="38"/>
        <v>#DIV/0!</v>
      </c>
    </row>
    <row r="801" spans="15:22" x14ac:dyDescent="0.5">
      <c r="O801" s="16">
        <f t="shared" si="36"/>
        <v>0</v>
      </c>
      <c r="P801" s="16" t="e">
        <f>IF($C801&lt;16,MAX($E801:$G801)/($D801^0.70558407859294)*'Hintergrund Berechnung'!$I$941,MAX($E801:$G801)/($D801^0.70558407859294)*'Hintergrund Berechnung'!$I$942)</f>
        <v>#DIV/0!</v>
      </c>
      <c r="Q801" s="16" t="e">
        <f>IF($C801&lt;16,MAX($H801:$J801)/($D801^0.70558407859294)*'Hintergrund Berechnung'!$I$941,MAX($H801:$J801)/($D801^0.70558407859294)*'Hintergrund Berechnung'!$I$942)</f>
        <v>#DIV/0!</v>
      </c>
      <c r="R801" s="16" t="e">
        <f t="shared" si="37"/>
        <v>#DIV/0!</v>
      </c>
      <c r="S801" s="16" t="e">
        <f>ROUND(IF(C801&lt;16,$K801/($D801^0.450818786555515)*'Hintergrund Berechnung'!$N$941,$K801/($D801^0.450818786555515)*'Hintergrund Berechnung'!$N$942),0)</f>
        <v>#DIV/0!</v>
      </c>
      <c r="T801" s="16">
        <f>ROUND(IF(C801&lt;16,$L801*'Hintergrund Berechnung'!$O$941,$L801*'Hintergrund Berechnung'!$O$942),0)</f>
        <v>0</v>
      </c>
      <c r="U801" s="16">
        <f>ROUND(IF(C801&lt;16,IF(M801&gt;0,(25-$M801)*'Hintergrund Berechnung'!$J$941,0),IF(M801&gt;0,(25-$M801)*'Hintergrund Berechnung'!$J$942,0)),0)</f>
        <v>0</v>
      </c>
      <c r="V801" s="18" t="e">
        <f t="shared" si="38"/>
        <v>#DIV/0!</v>
      </c>
    </row>
    <row r="802" spans="15:22" x14ac:dyDescent="0.5">
      <c r="O802" s="16">
        <f t="shared" si="36"/>
        <v>0</v>
      </c>
      <c r="P802" s="16" t="e">
        <f>IF($C802&lt;16,MAX($E802:$G802)/($D802^0.70558407859294)*'Hintergrund Berechnung'!$I$941,MAX($E802:$G802)/($D802^0.70558407859294)*'Hintergrund Berechnung'!$I$942)</f>
        <v>#DIV/0!</v>
      </c>
      <c r="Q802" s="16" t="e">
        <f>IF($C802&lt;16,MAX($H802:$J802)/($D802^0.70558407859294)*'Hintergrund Berechnung'!$I$941,MAX($H802:$J802)/($D802^0.70558407859294)*'Hintergrund Berechnung'!$I$942)</f>
        <v>#DIV/0!</v>
      </c>
      <c r="R802" s="16" t="e">
        <f t="shared" si="37"/>
        <v>#DIV/0!</v>
      </c>
      <c r="S802" s="16" t="e">
        <f>ROUND(IF(C802&lt;16,$K802/($D802^0.450818786555515)*'Hintergrund Berechnung'!$N$941,$K802/($D802^0.450818786555515)*'Hintergrund Berechnung'!$N$942),0)</f>
        <v>#DIV/0!</v>
      </c>
      <c r="T802" s="16">
        <f>ROUND(IF(C802&lt;16,$L802*'Hintergrund Berechnung'!$O$941,$L802*'Hintergrund Berechnung'!$O$942),0)</f>
        <v>0</v>
      </c>
      <c r="U802" s="16">
        <f>ROUND(IF(C802&lt;16,IF(M802&gt;0,(25-$M802)*'Hintergrund Berechnung'!$J$941,0),IF(M802&gt;0,(25-$M802)*'Hintergrund Berechnung'!$J$942,0)),0)</f>
        <v>0</v>
      </c>
      <c r="V802" s="18" t="e">
        <f t="shared" si="38"/>
        <v>#DIV/0!</v>
      </c>
    </row>
    <row r="803" spans="15:22" x14ac:dyDescent="0.5">
      <c r="O803" s="16">
        <f t="shared" si="36"/>
        <v>0</v>
      </c>
      <c r="P803" s="16" t="e">
        <f>IF($C803&lt;16,MAX($E803:$G803)/($D803^0.70558407859294)*'Hintergrund Berechnung'!$I$941,MAX($E803:$G803)/($D803^0.70558407859294)*'Hintergrund Berechnung'!$I$942)</f>
        <v>#DIV/0!</v>
      </c>
      <c r="Q803" s="16" t="e">
        <f>IF($C803&lt;16,MAX($H803:$J803)/($D803^0.70558407859294)*'Hintergrund Berechnung'!$I$941,MAX($H803:$J803)/($D803^0.70558407859294)*'Hintergrund Berechnung'!$I$942)</f>
        <v>#DIV/0!</v>
      </c>
      <c r="R803" s="16" t="e">
        <f t="shared" si="37"/>
        <v>#DIV/0!</v>
      </c>
      <c r="S803" s="16" t="e">
        <f>ROUND(IF(C803&lt;16,$K803/($D803^0.450818786555515)*'Hintergrund Berechnung'!$N$941,$K803/($D803^0.450818786555515)*'Hintergrund Berechnung'!$N$942),0)</f>
        <v>#DIV/0!</v>
      </c>
      <c r="T803" s="16">
        <f>ROUND(IF(C803&lt;16,$L803*'Hintergrund Berechnung'!$O$941,$L803*'Hintergrund Berechnung'!$O$942),0)</f>
        <v>0</v>
      </c>
      <c r="U803" s="16">
        <f>ROUND(IF(C803&lt;16,IF(M803&gt;0,(25-$M803)*'Hintergrund Berechnung'!$J$941,0),IF(M803&gt;0,(25-$M803)*'Hintergrund Berechnung'!$J$942,0)),0)</f>
        <v>0</v>
      </c>
      <c r="V803" s="18" t="e">
        <f t="shared" si="38"/>
        <v>#DIV/0!</v>
      </c>
    </row>
    <row r="804" spans="15:22" x14ac:dyDescent="0.5">
      <c r="O804" s="16">
        <f t="shared" si="36"/>
        <v>0</v>
      </c>
      <c r="P804" s="16" t="e">
        <f>IF($C804&lt;16,MAX($E804:$G804)/($D804^0.70558407859294)*'Hintergrund Berechnung'!$I$941,MAX($E804:$G804)/($D804^0.70558407859294)*'Hintergrund Berechnung'!$I$942)</f>
        <v>#DIV/0!</v>
      </c>
      <c r="Q804" s="16" t="e">
        <f>IF($C804&lt;16,MAX($H804:$J804)/($D804^0.70558407859294)*'Hintergrund Berechnung'!$I$941,MAX($H804:$J804)/($D804^0.70558407859294)*'Hintergrund Berechnung'!$I$942)</f>
        <v>#DIV/0!</v>
      </c>
      <c r="R804" s="16" t="e">
        <f t="shared" si="37"/>
        <v>#DIV/0!</v>
      </c>
      <c r="S804" s="16" t="e">
        <f>ROUND(IF(C804&lt;16,$K804/($D804^0.450818786555515)*'Hintergrund Berechnung'!$N$941,$K804/($D804^0.450818786555515)*'Hintergrund Berechnung'!$N$942),0)</f>
        <v>#DIV/0!</v>
      </c>
      <c r="T804" s="16">
        <f>ROUND(IF(C804&lt;16,$L804*'Hintergrund Berechnung'!$O$941,$L804*'Hintergrund Berechnung'!$O$942),0)</f>
        <v>0</v>
      </c>
      <c r="U804" s="16">
        <f>ROUND(IF(C804&lt;16,IF(M804&gt;0,(25-$M804)*'Hintergrund Berechnung'!$J$941,0),IF(M804&gt;0,(25-$M804)*'Hintergrund Berechnung'!$J$942,0)),0)</f>
        <v>0</v>
      </c>
      <c r="V804" s="18" t="e">
        <f t="shared" si="38"/>
        <v>#DIV/0!</v>
      </c>
    </row>
    <row r="805" spans="15:22" x14ac:dyDescent="0.5">
      <c r="O805" s="16">
        <f t="shared" si="36"/>
        <v>0</v>
      </c>
      <c r="P805" s="16" t="e">
        <f>IF($C805&lt;16,MAX($E805:$G805)/($D805^0.70558407859294)*'Hintergrund Berechnung'!$I$941,MAX($E805:$G805)/($D805^0.70558407859294)*'Hintergrund Berechnung'!$I$942)</f>
        <v>#DIV/0!</v>
      </c>
      <c r="Q805" s="16" t="e">
        <f>IF($C805&lt;16,MAX($H805:$J805)/($D805^0.70558407859294)*'Hintergrund Berechnung'!$I$941,MAX($H805:$J805)/($D805^0.70558407859294)*'Hintergrund Berechnung'!$I$942)</f>
        <v>#DIV/0!</v>
      </c>
      <c r="R805" s="16" t="e">
        <f t="shared" si="37"/>
        <v>#DIV/0!</v>
      </c>
      <c r="S805" s="16" t="e">
        <f>ROUND(IF(C805&lt;16,$K805/($D805^0.450818786555515)*'Hintergrund Berechnung'!$N$941,$K805/($D805^0.450818786555515)*'Hintergrund Berechnung'!$N$942),0)</f>
        <v>#DIV/0!</v>
      </c>
      <c r="T805" s="16">
        <f>ROUND(IF(C805&lt;16,$L805*'Hintergrund Berechnung'!$O$941,$L805*'Hintergrund Berechnung'!$O$942),0)</f>
        <v>0</v>
      </c>
      <c r="U805" s="16">
        <f>ROUND(IF(C805&lt;16,IF(M805&gt;0,(25-$M805)*'Hintergrund Berechnung'!$J$941,0),IF(M805&gt;0,(25-$M805)*'Hintergrund Berechnung'!$J$942,0)),0)</f>
        <v>0</v>
      </c>
      <c r="V805" s="18" t="e">
        <f t="shared" si="38"/>
        <v>#DIV/0!</v>
      </c>
    </row>
    <row r="806" spans="15:22" x14ac:dyDescent="0.5">
      <c r="O806" s="16">
        <f t="shared" si="36"/>
        <v>0</v>
      </c>
      <c r="P806" s="16" t="e">
        <f>IF($C806&lt;16,MAX($E806:$G806)/($D806^0.70558407859294)*'Hintergrund Berechnung'!$I$941,MAX($E806:$G806)/($D806^0.70558407859294)*'Hintergrund Berechnung'!$I$942)</f>
        <v>#DIV/0!</v>
      </c>
      <c r="Q806" s="16" t="e">
        <f>IF($C806&lt;16,MAX($H806:$J806)/($D806^0.70558407859294)*'Hintergrund Berechnung'!$I$941,MAX($H806:$J806)/($D806^0.70558407859294)*'Hintergrund Berechnung'!$I$942)</f>
        <v>#DIV/0!</v>
      </c>
      <c r="R806" s="16" t="e">
        <f t="shared" si="37"/>
        <v>#DIV/0!</v>
      </c>
      <c r="S806" s="16" t="e">
        <f>ROUND(IF(C806&lt;16,$K806/($D806^0.450818786555515)*'Hintergrund Berechnung'!$N$941,$K806/($D806^0.450818786555515)*'Hintergrund Berechnung'!$N$942),0)</f>
        <v>#DIV/0!</v>
      </c>
      <c r="T806" s="16">
        <f>ROUND(IF(C806&lt;16,$L806*'Hintergrund Berechnung'!$O$941,$L806*'Hintergrund Berechnung'!$O$942),0)</f>
        <v>0</v>
      </c>
      <c r="U806" s="16">
        <f>ROUND(IF(C806&lt;16,IF(M806&gt;0,(25-$M806)*'Hintergrund Berechnung'!$J$941,0),IF(M806&gt;0,(25-$M806)*'Hintergrund Berechnung'!$J$942,0)),0)</f>
        <v>0</v>
      </c>
      <c r="V806" s="18" t="e">
        <f t="shared" si="38"/>
        <v>#DIV/0!</v>
      </c>
    </row>
    <row r="807" spans="15:22" x14ac:dyDescent="0.5">
      <c r="O807" s="16">
        <f t="shared" si="36"/>
        <v>0</v>
      </c>
      <c r="P807" s="16" t="e">
        <f>IF($C807&lt;16,MAX($E807:$G807)/($D807^0.70558407859294)*'Hintergrund Berechnung'!$I$941,MAX($E807:$G807)/($D807^0.70558407859294)*'Hintergrund Berechnung'!$I$942)</f>
        <v>#DIV/0!</v>
      </c>
      <c r="Q807" s="16" t="e">
        <f>IF($C807&lt;16,MAX($H807:$J807)/($D807^0.70558407859294)*'Hintergrund Berechnung'!$I$941,MAX($H807:$J807)/($D807^0.70558407859294)*'Hintergrund Berechnung'!$I$942)</f>
        <v>#DIV/0!</v>
      </c>
      <c r="R807" s="16" t="e">
        <f t="shared" si="37"/>
        <v>#DIV/0!</v>
      </c>
      <c r="S807" s="16" t="e">
        <f>ROUND(IF(C807&lt;16,$K807/($D807^0.450818786555515)*'Hintergrund Berechnung'!$N$941,$K807/($D807^0.450818786555515)*'Hintergrund Berechnung'!$N$942),0)</f>
        <v>#DIV/0!</v>
      </c>
      <c r="T807" s="16">
        <f>ROUND(IF(C807&lt;16,$L807*'Hintergrund Berechnung'!$O$941,$L807*'Hintergrund Berechnung'!$O$942),0)</f>
        <v>0</v>
      </c>
      <c r="U807" s="16">
        <f>ROUND(IF(C807&lt;16,IF(M807&gt;0,(25-$M807)*'Hintergrund Berechnung'!$J$941,0),IF(M807&gt;0,(25-$M807)*'Hintergrund Berechnung'!$J$942,0)),0)</f>
        <v>0</v>
      </c>
      <c r="V807" s="18" t="e">
        <f t="shared" si="38"/>
        <v>#DIV/0!</v>
      </c>
    </row>
    <row r="808" spans="15:22" x14ac:dyDescent="0.5">
      <c r="O808" s="16">
        <f t="shared" si="36"/>
        <v>0</v>
      </c>
      <c r="P808" s="16" t="e">
        <f>IF($C808&lt;16,MAX($E808:$G808)/($D808^0.70558407859294)*'Hintergrund Berechnung'!$I$941,MAX($E808:$G808)/($D808^0.70558407859294)*'Hintergrund Berechnung'!$I$942)</f>
        <v>#DIV/0!</v>
      </c>
      <c r="Q808" s="16" t="e">
        <f>IF($C808&lt;16,MAX($H808:$J808)/($D808^0.70558407859294)*'Hintergrund Berechnung'!$I$941,MAX($H808:$J808)/($D808^0.70558407859294)*'Hintergrund Berechnung'!$I$942)</f>
        <v>#DIV/0!</v>
      </c>
      <c r="R808" s="16" t="e">
        <f t="shared" si="37"/>
        <v>#DIV/0!</v>
      </c>
      <c r="S808" s="16" t="e">
        <f>ROUND(IF(C808&lt;16,$K808/($D808^0.450818786555515)*'Hintergrund Berechnung'!$N$941,$K808/($D808^0.450818786555515)*'Hintergrund Berechnung'!$N$942),0)</f>
        <v>#DIV/0!</v>
      </c>
      <c r="T808" s="16">
        <f>ROUND(IF(C808&lt;16,$L808*'Hintergrund Berechnung'!$O$941,$L808*'Hintergrund Berechnung'!$O$942),0)</f>
        <v>0</v>
      </c>
      <c r="U808" s="16">
        <f>ROUND(IF(C808&lt;16,IF(M808&gt;0,(25-$M808)*'Hintergrund Berechnung'!$J$941,0),IF(M808&gt;0,(25-$M808)*'Hintergrund Berechnung'!$J$942,0)),0)</f>
        <v>0</v>
      </c>
      <c r="V808" s="18" t="e">
        <f t="shared" si="38"/>
        <v>#DIV/0!</v>
      </c>
    </row>
    <row r="809" spans="15:22" x14ac:dyDescent="0.5">
      <c r="O809" s="16">
        <f t="shared" si="36"/>
        <v>0</v>
      </c>
      <c r="P809" s="16" t="e">
        <f>IF($C809&lt;16,MAX($E809:$G809)/($D809^0.70558407859294)*'Hintergrund Berechnung'!$I$941,MAX($E809:$G809)/($D809^0.70558407859294)*'Hintergrund Berechnung'!$I$942)</f>
        <v>#DIV/0!</v>
      </c>
      <c r="Q809" s="16" t="e">
        <f>IF($C809&lt;16,MAX($H809:$J809)/($D809^0.70558407859294)*'Hintergrund Berechnung'!$I$941,MAX($H809:$J809)/($D809^0.70558407859294)*'Hintergrund Berechnung'!$I$942)</f>
        <v>#DIV/0!</v>
      </c>
      <c r="R809" s="16" t="e">
        <f t="shared" si="37"/>
        <v>#DIV/0!</v>
      </c>
      <c r="S809" s="16" t="e">
        <f>ROUND(IF(C809&lt;16,$K809/($D809^0.450818786555515)*'Hintergrund Berechnung'!$N$941,$K809/($D809^0.450818786555515)*'Hintergrund Berechnung'!$N$942),0)</f>
        <v>#DIV/0!</v>
      </c>
      <c r="T809" s="16">
        <f>ROUND(IF(C809&lt;16,$L809*'Hintergrund Berechnung'!$O$941,$L809*'Hintergrund Berechnung'!$O$942),0)</f>
        <v>0</v>
      </c>
      <c r="U809" s="16">
        <f>ROUND(IF(C809&lt;16,IF(M809&gt;0,(25-$M809)*'Hintergrund Berechnung'!$J$941,0),IF(M809&gt;0,(25-$M809)*'Hintergrund Berechnung'!$J$942,0)),0)</f>
        <v>0</v>
      </c>
      <c r="V809" s="18" t="e">
        <f t="shared" si="38"/>
        <v>#DIV/0!</v>
      </c>
    </row>
    <row r="810" spans="15:22" x14ac:dyDescent="0.5">
      <c r="O810" s="16">
        <f t="shared" si="36"/>
        <v>0</v>
      </c>
      <c r="P810" s="16" t="e">
        <f>IF($C810&lt;16,MAX($E810:$G810)/($D810^0.70558407859294)*'Hintergrund Berechnung'!$I$941,MAX($E810:$G810)/($D810^0.70558407859294)*'Hintergrund Berechnung'!$I$942)</f>
        <v>#DIV/0!</v>
      </c>
      <c r="Q810" s="16" t="e">
        <f>IF($C810&lt;16,MAX($H810:$J810)/($D810^0.70558407859294)*'Hintergrund Berechnung'!$I$941,MAX($H810:$J810)/($D810^0.70558407859294)*'Hintergrund Berechnung'!$I$942)</f>
        <v>#DIV/0!</v>
      </c>
      <c r="R810" s="16" t="e">
        <f t="shared" si="37"/>
        <v>#DIV/0!</v>
      </c>
      <c r="S810" s="16" t="e">
        <f>ROUND(IF(C810&lt;16,$K810/($D810^0.450818786555515)*'Hintergrund Berechnung'!$N$941,$K810/($D810^0.450818786555515)*'Hintergrund Berechnung'!$N$942),0)</f>
        <v>#DIV/0!</v>
      </c>
      <c r="T810" s="16">
        <f>ROUND(IF(C810&lt;16,$L810*'Hintergrund Berechnung'!$O$941,$L810*'Hintergrund Berechnung'!$O$942),0)</f>
        <v>0</v>
      </c>
      <c r="U810" s="16">
        <f>ROUND(IF(C810&lt;16,IF(M810&gt;0,(25-$M810)*'Hintergrund Berechnung'!$J$941,0),IF(M810&gt;0,(25-$M810)*'Hintergrund Berechnung'!$J$942,0)),0)</f>
        <v>0</v>
      </c>
      <c r="V810" s="18" t="e">
        <f t="shared" si="38"/>
        <v>#DIV/0!</v>
      </c>
    </row>
    <row r="811" spans="15:22" x14ac:dyDescent="0.5">
      <c r="O811" s="16">
        <f t="shared" si="36"/>
        <v>0</v>
      </c>
      <c r="P811" s="16" t="e">
        <f>IF($C811&lt;16,MAX($E811:$G811)/($D811^0.70558407859294)*'Hintergrund Berechnung'!$I$941,MAX($E811:$G811)/($D811^0.70558407859294)*'Hintergrund Berechnung'!$I$942)</f>
        <v>#DIV/0!</v>
      </c>
      <c r="Q811" s="16" t="e">
        <f>IF($C811&lt;16,MAX($H811:$J811)/($D811^0.70558407859294)*'Hintergrund Berechnung'!$I$941,MAX($H811:$J811)/($D811^0.70558407859294)*'Hintergrund Berechnung'!$I$942)</f>
        <v>#DIV/0!</v>
      </c>
      <c r="R811" s="16" t="e">
        <f t="shared" si="37"/>
        <v>#DIV/0!</v>
      </c>
      <c r="S811" s="16" t="e">
        <f>ROUND(IF(C811&lt;16,$K811/($D811^0.450818786555515)*'Hintergrund Berechnung'!$N$941,$K811/($D811^0.450818786555515)*'Hintergrund Berechnung'!$N$942),0)</f>
        <v>#DIV/0!</v>
      </c>
      <c r="T811" s="16">
        <f>ROUND(IF(C811&lt;16,$L811*'Hintergrund Berechnung'!$O$941,$L811*'Hintergrund Berechnung'!$O$942),0)</f>
        <v>0</v>
      </c>
      <c r="U811" s="16">
        <f>ROUND(IF(C811&lt;16,IF(M811&gt;0,(25-$M811)*'Hintergrund Berechnung'!$J$941,0),IF(M811&gt;0,(25-$M811)*'Hintergrund Berechnung'!$J$942,0)),0)</f>
        <v>0</v>
      </c>
      <c r="V811" s="18" t="e">
        <f t="shared" si="38"/>
        <v>#DIV/0!</v>
      </c>
    </row>
    <row r="812" spans="15:22" x14ac:dyDescent="0.5">
      <c r="O812" s="16">
        <f t="shared" si="36"/>
        <v>0</v>
      </c>
      <c r="P812" s="16" t="e">
        <f>IF($C812&lt;16,MAX($E812:$G812)/($D812^0.70558407859294)*'Hintergrund Berechnung'!$I$941,MAX($E812:$G812)/($D812^0.70558407859294)*'Hintergrund Berechnung'!$I$942)</f>
        <v>#DIV/0!</v>
      </c>
      <c r="Q812" s="16" t="e">
        <f>IF($C812&lt;16,MAX($H812:$J812)/($D812^0.70558407859294)*'Hintergrund Berechnung'!$I$941,MAX($H812:$J812)/($D812^0.70558407859294)*'Hintergrund Berechnung'!$I$942)</f>
        <v>#DIV/0!</v>
      </c>
      <c r="R812" s="16" t="e">
        <f t="shared" si="37"/>
        <v>#DIV/0!</v>
      </c>
      <c r="S812" s="16" t="e">
        <f>ROUND(IF(C812&lt;16,$K812/($D812^0.450818786555515)*'Hintergrund Berechnung'!$N$941,$K812/($D812^0.450818786555515)*'Hintergrund Berechnung'!$N$942),0)</f>
        <v>#DIV/0!</v>
      </c>
      <c r="T812" s="16">
        <f>ROUND(IF(C812&lt;16,$L812*'Hintergrund Berechnung'!$O$941,$L812*'Hintergrund Berechnung'!$O$942),0)</f>
        <v>0</v>
      </c>
      <c r="U812" s="16">
        <f>ROUND(IF(C812&lt;16,IF(M812&gt;0,(25-$M812)*'Hintergrund Berechnung'!$J$941,0),IF(M812&gt;0,(25-$M812)*'Hintergrund Berechnung'!$J$942,0)),0)</f>
        <v>0</v>
      </c>
      <c r="V812" s="18" t="e">
        <f t="shared" si="38"/>
        <v>#DIV/0!</v>
      </c>
    </row>
    <row r="813" spans="15:22" x14ac:dyDescent="0.5">
      <c r="O813" s="16">
        <f t="shared" si="36"/>
        <v>0</v>
      </c>
      <c r="P813" s="16" t="e">
        <f>IF($C813&lt;16,MAX($E813:$G813)/($D813^0.70558407859294)*'Hintergrund Berechnung'!$I$941,MAX($E813:$G813)/($D813^0.70558407859294)*'Hintergrund Berechnung'!$I$942)</f>
        <v>#DIV/0!</v>
      </c>
      <c r="Q813" s="16" t="e">
        <f>IF($C813&lt;16,MAX($H813:$J813)/($D813^0.70558407859294)*'Hintergrund Berechnung'!$I$941,MAX($H813:$J813)/($D813^0.70558407859294)*'Hintergrund Berechnung'!$I$942)</f>
        <v>#DIV/0!</v>
      </c>
      <c r="R813" s="16" t="e">
        <f t="shared" si="37"/>
        <v>#DIV/0!</v>
      </c>
      <c r="S813" s="16" t="e">
        <f>ROUND(IF(C813&lt;16,$K813/($D813^0.450818786555515)*'Hintergrund Berechnung'!$N$941,$K813/($D813^0.450818786555515)*'Hintergrund Berechnung'!$N$942),0)</f>
        <v>#DIV/0!</v>
      </c>
      <c r="T813" s="16">
        <f>ROUND(IF(C813&lt;16,$L813*'Hintergrund Berechnung'!$O$941,$L813*'Hintergrund Berechnung'!$O$942),0)</f>
        <v>0</v>
      </c>
      <c r="U813" s="16">
        <f>ROUND(IF(C813&lt;16,IF(M813&gt;0,(25-$M813)*'Hintergrund Berechnung'!$J$941,0),IF(M813&gt;0,(25-$M813)*'Hintergrund Berechnung'!$J$942,0)),0)</f>
        <v>0</v>
      </c>
      <c r="V813" s="18" t="e">
        <f t="shared" si="38"/>
        <v>#DIV/0!</v>
      </c>
    </row>
    <row r="814" spans="15:22" x14ac:dyDescent="0.5">
      <c r="O814" s="16">
        <f t="shared" si="36"/>
        <v>0</v>
      </c>
      <c r="P814" s="16" t="e">
        <f>IF($C814&lt;16,MAX($E814:$G814)/($D814^0.70558407859294)*'Hintergrund Berechnung'!$I$941,MAX($E814:$G814)/($D814^0.70558407859294)*'Hintergrund Berechnung'!$I$942)</f>
        <v>#DIV/0!</v>
      </c>
      <c r="Q814" s="16" t="e">
        <f>IF($C814&lt;16,MAX($H814:$J814)/($D814^0.70558407859294)*'Hintergrund Berechnung'!$I$941,MAX($H814:$J814)/($D814^0.70558407859294)*'Hintergrund Berechnung'!$I$942)</f>
        <v>#DIV/0!</v>
      </c>
      <c r="R814" s="16" t="e">
        <f t="shared" si="37"/>
        <v>#DIV/0!</v>
      </c>
      <c r="S814" s="16" t="e">
        <f>ROUND(IF(C814&lt;16,$K814/($D814^0.450818786555515)*'Hintergrund Berechnung'!$N$941,$K814/($D814^0.450818786555515)*'Hintergrund Berechnung'!$N$942),0)</f>
        <v>#DIV/0!</v>
      </c>
      <c r="T814" s="16">
        <f>ROUND(IF(C814&lt;16,$L814*'Hintergrund Berechnung'!$O$941,$L814*'Hintergrund Berechnung'!$O$942),0)</f>
        <v>0</v>
      </c>
      <c r="U814" s="16">
        <f>ROUND(IF(C814&lt;16,IF(M814&gt;0,(25-$M814)*'Hintergrund Berechnung'!$J$941,0),IF(M814&gt;0,(25-$M814)*'Hintergrund Berechnung'!$J$942,0)),0)</f>
        <v>0</v>
      </c>
      <c r="V814" s="18" t="e">
        <f t="shared" si="38"/>
        <v>#DIV/0!</v>
      </c>
    </row>
    <row r="815" spans="15:22" x14ac:dyDescent="0.5">
      <c r="O815" s="16">
        <f t="shared" si="36"/>
        <v>0</v>
      </c>
      <c r="P815" s="16" t="e">
        <f>IF($C815&lt;16,MAX($E815:$G815)/($D815^0.70558407859294)*'Hintergrund Berechnung'!$I$941,MAX($E815:$G815)/($D815^0.70558407859294)*'Hintergrund Berechnung'!$I$942)</f>
        <v>#DIV/0!</v>
      </c>
      <c r="Q815" s="16" t="e">
        <f>IF($C815&lt;16,MAX($H815:$J815)/($D815^0.70558407859294)*'Hintergrund Berechnung'!$I$941,MAX($H815:$J815)/($D815^0.70558407859294)*'Hintergrund Berechnung'!$I$942)</f>
        <v>#DIV/0!</v>
      </c>
      <c r="R815" s="16" t="e">
        <f t="shared" si="37"/>
        <v>#DIV/0!</v>
      </c>
      <c r="S815" s="16" t="e">
        <f>ROUND(IF(C815&lt;16,$K815/($D815^0.450818786555515)*'Hintergrund Berechnung'!$N$941,$K815/($D815^0.450818786555515)*'Hintergrund Berechnung'!$N$942),0)</f>
        <v>#DIV/0!</v>
      </c>
      <c r="T815" s="16">
        <f>ROUND(IF(C815&lt;16,$L815*'Hintergrund Berechnung'!$O$941,$L815*'Hintergrund Berechnung'!$O$942),0)</f>
        <v>0</v>
      </c>
      <c r="U815" s="16">
        <f>ROUND(IF(C815&lt;16,IF(M815&gt;0,(25-$M815)*'Hintergrund Berechnung'!$J$941,0),IF(M815&gt;0,(25-$M815)*'Hintergrund Berechnung'!$J$942,0)),0)</f>
        <v>0</v>
      </c>
      <c r="V815" s="18" t="e">
        <f t="shared" si="38"/>
        <v>#DIV/0!</v>
      </c>
    </row>
    <row r="816" spans="15:22" x14ac:dyDescent="0.5">
      <c r="O816" s="16">
        <f t="shared" si="36"/>
        <v>0</v>
      </c>
      <c r="P816" s="16" t="e">
        <f>IF($C816&lt;16,MAX($E816:$G816)/($D816^0.70558407859294)*'Hintergrund Berechnung'!$I$941,MAX($E816:$G816)/($D816^0.70558407859294)*'Hintergrund Berechnung'!$I$942)</f>
        <v>#DIV/0!</v>
      </c>
      <c r="Q816" s="16" t="e">
        <f>IF($C816&lt;16,MAX($H816:$J816)/($D816^0.70558407859294)*'Hintergrund Berechnung'!$I$941,MAX($H816:$J816)/($D816^0.70558407859294)*'Hintergrund Berechnung'!$I$942)</f>
        <v>#DIV/0!</v>
      </c>
      <c r="R816" s="16" t="e">
        <f t="shared" si="37"/>
        <v>#DIV/0!</v>
      </c>
      <c r="S816" s="16" t="e">
        <f>ROUND(IF(C816&lt;16,$K816/($D816^0.450818786555515)*'Hintergrund Berechnung'!$N$941,$K816/($D816^0.450818786555515)*'Hintergrund Berechnung'!$N$942),0)</f>
        <v>#DIV/0!</v>
      </c>
      <c r="T816" s="16">
        <f>ROUND(IF(C816&lt;16,$L816*'Hintergrund Berechnung'!$O$941,$L816*'Hintergrund Berechnung'!$O$942),0)</f>
        <v>0</v>
      </c>
      <c r="U816" s="16">
        <f>ROUND(IF(C816&lt;16,IF(M816&gt;0,(25-$M816)*'Hintergrund Berechnung'!$J$941,0),IF(M816&gt;0,(25-$M816)*'Hintergrund Berechnung'!$J$942,0)),0)</f>
        <v>0</v>
      </c>
      <c r="V816" s="18" t="e">
        <f t="shared" si="38"/>
        <v>#DIV/0!</v>
      </c>
    </row>
    <row r="817" spans="15:22" x14ac:dyDescent="0.5">
      <c r="O817" s="16">
        <f t="shared" si="36"/>
        <v>0</v>
      </c>
      <c r="P817" s="16" t="e">
        <f>IF($C817&lt;16,MAX($E817:$G817)/($D817^0.70558407859294)*'Hintergrund Berechnung'!$I$941,MAX($E817:$G817)/($D817^0.70558407859294)*'Hintergrund Berechnung'!$I$942)</f>
        <v>#DIV/0!</v>
      </c>
      <c r="Q817" s="16" t="e">
        <f>IF($C817&lt;16,MAX($H817:$J817)/($D817^0.70558407859294)*'Hintergrund Berechnung'!$I$941,MAX($H817:$J817)/($D817^0.70558407859294)*'Hintergrund Berechnung'!$I$942)</f>
        <v>#DIV/0!</v>
      </c>
      <c r="R817" s="16" t="e">
        <f t="shared" si="37"/>
        <v>#DIV/0!</v>
      </c>
      <c r="S817" s="16" t="e">
        <f>ROUND(IF(C817&lt;16,$K817/($D817^0.450818786555515)*'Hintergrund Berechnung'!$N$941,$K817/($D817^0.450818786555515)*'Hintergrund Berechnung'!$N$942),0)</f>
        <v>#DIV/0!</v>
      </c>
      <c r="T817" s="16">
        <f>ROUND(IF(C817&lt;16,$L817*'Hintergrund Berechnung'!$O$941,$L817*'Hintergrund Berechnung'!$O$942),0)</f>
        <v>0</v>
      </c>
      <c r="U817" s="16">
        <f>ROUND(IF(C817&lt;16,IF(M817&gt;0,(25-$M817)*'Hintergrund Berechnung'!$J$941,0),IF(M817&gt;0,(25-$M817)*'Hintergrund Berechnung'!$J$942,0)),0)</f>
        <v>0</v>
      </c>
      <c r="V817" s="18" t="e">
        <f t="shared" si="38"/>
        <v>#DIV/0!</v>
      </c>
    </row>
    <row r="818" spans="15:22" x14ac:dyDescent="0.5">
      <c r="O818" s="16">
        <f t="shared" si="36"/>
        <v>0</v>
      </c>
      <c r="P818" s="16" t="e">
        <f>IF($C818&lt;16,MAX($E818:$G818)/($D818^0.70558407859294)*'Hintergrund Berechnung'!$I$941,MAX($E818:$G818)/($D818^0.70558407859294)*'Hintergrund Berechnung'!$I$942)</f>
        <v>#DIV/0!</v>
      </c>
      <c r="Q818" s="16" t="e">
        <f>IF($C818&lt;16,MAX($H818:$J818)/($D818^0.70558407859294)*'Hintergrund Berechnung'!$I$941,MAX($H818:$J818)/($D818^0.70558407859294)*'Hintergrund Berechnung'!$I$942)</f>
        <v>#DIV/0!</v>
      </c>
      <c r="R818" s="16" t="e">
        <f t="shared" si="37"/>
        <v>#DIV/0!</v>
      </c>
      <c r="S818" s="16" t="e">
        <f>ROUND(IF(C818&lt;16,$K818/($D818^0.450818786555515)*'Hintergrund Berechnung'!$N$941,$K818/($D818^0.450818786555515)*'Hintergrund Berechnung'!$N$942),0)</f>
        <v>#DIV/0!</v>
      </c>
      <c r="T818" s="16">
        <f>ROUND(IF(C818&lt;16,$L818*'Hintergrund Berechnung'!$O$941,$L818*'Hintergrund Berechnung'!$O$942),0)</f>
        <v>0</v>
      </c>
      <c r="U818" s="16">
        <f>ROUND(IF(C818&lt;16,IF(M818&gt;0,(25-$M818)*'Hintergrund Berechnung'!$J$941,0),IF(M818&gt;0,(25-$M818)*'Hintergrund Berechnung'!$J$942,0)),0)</f>
        <v>0</v>
      </c>
      <c r="V818" s="18" t="e">
        <f t="shared" si="38"/>
        <v>#DIV/0!</v>
      </c>
    </row>
    <row r="819" spans="15:22" x14ac:dyDescent="0.5">
      <c r="O819" s="16">
        <f t="shared" si="36"/>
        <v>0</v>
      </c>
      <c r="P819" s="16" t="e">
        <f>IF($C819&lt;16,MAX($E819:$G819)/($D819^0.70558407859294)*'Hintergrund Berechnung'!$I$941,MAX($E819:$G819)/($D819^0.70558407859294)*'Hintergrund Berechnung'!$I$942)</f>
        <v>#DIV/0!</v>
      </c>
      <c r="Q819" s="16" t="e">
        <f>IF($C819&lt;16,MAX($H819:$J819)/($D819^0.70558407859294)*'Hintergrund Berechnung'!$I$941,MAX($H819:$J819)/($D819^0.70558407859294)*'Hintergrund Berechnung'!$I$942)</f>
        <v>#DIV/0!</v>
      </c>
      <c r="R819" s="16" t="e">
        <f t="shared" si="37"/>
        <v>#DIV/0!</v>
      </c>
      <c r="S819" s="16" t="e">
        <f>ROUND(IF(C819&lt;16,$K819/($D819^0.450818786555515)*'Hintergrund Berechnung'!$N$941,$K819/($D819^0.450818786555515)*'Hintergrund Berechnung'!$N$942),0)</f>
        <v>#DIV/0!</v>
      </c>
      <c r="T819" s="16">
        <f>ROUND(IF(C819&lt;16,$L819*'Hintergrund Berechnung'!$O$941,$L819*'Hintergrund Berechnung'!$O$942),0)</f>
        <v>0</v>
      </c>
      <c r="U819" s="16">
        <f>ROUND(IF(C819&lt;16,IF(M819&gt;0,(25-$M819)*'Hintergrund Berechnung'!$J$941,0),IF(M819&gt;0,(25-$M819)*'Hintergrund Berechnung'!$J$942,0)),0)</f>
        <v>0</v>
      </c>
      <c r="V819" s="18" t="e">
        <f t="shared" si="38"/>
        <v>#DIV/0!</v>
      </c>
    </row>
    <row r="820" spans="15:22" x14ac:dyDescent="0.5">
      <c r="O820" s="16">
        <f t="shared" si="36"/>
        <v>0</v>
      </c>
      <c r="P820" s="16" t="e">
        <f>IF($C820&lt;16,MAX($E820:$G820)/($D820^0.70558407859294)*'Hintergrund Berechnung'!$I$941,MAX($E820:$G820)/($D820^0.70558407859294)*'Hintergrund Berechnung'!$I$942)</f>
        <v>#DIV/0!</v>
      </c>
      <c r="Q820" s="16" t="e">
        <f>IF($C820&lt;16,MAX($H820:$J820)/($D820^0.70558407859294)*'Hintergrund Berechnung'!$I$941,MAX($H820:$J820)/($D820^0.70558407859294)*'Hintergrund Berechnung'!$I$942)</f>
        <v>#DIV/0!</v>
      </c>
      <c r="R820" s="16" t="e">
        <f t="shared" si="37"/>
        <v>#DIV/0!</v>
      </c>
      <c r="S820" s="16" t="e">
        <f>ROUND(IF(C820&lt;16,$K820/($D820^0.450818786555515)*'Hintergrund Berechnung'!$N$941,$K820/($D820^0.450818786555515)*'Hintergrund Berechnung'!$N$942),0)</f>
        <v>#DIV/0!</v>
      </c>
      <c r="T820" s="16">
        <f>ROUND(IF(C820&lt;16,$L820*'Hintergrund Berechnung'!$O$941,$L820*'Hintergrund Berechnung'!$O$942),0)</f>
        <v>0</v>
      </c>
      <c r="U820" s="16">
        <f>ROUND(IF(C820&lt;16,IF(M820&gt;0,(25-$M820)*'Hintergrund Berechnung'!$J$941,0),IF(M820&gt;0,(25-$M820)*'Hintergrund Berechnung'!$J$942,0)),0)</f>
        <v>0</v>
      </c>
      <c r="V820" s="18" t="e">
        <f t="shared" si="38"/>
        <v>#DIV/0!</v>
      </c>
    </row>
    <row r="821" spans="15:22" x14ac:dyDescent="0.5">
      <c r="O821" s="16">
        <f t="shared" si="36"/>
        <v>0</v>
      </c>
      <c r="P821" s="16" t="e">
        <f>IF($C821&lt;16,MAX($E821:$G821)/($D821^0.70558407859294)*'Hintergrund Berechnung'!$I$941,MAX($E821:$G821)/($D821^0.70558407859294)*'Hintergrund Berechnung'!$I$942)</f>
        <v>#DIV/0!</v>
      </c>
      <c r="Q821" s="16" t="e">
        <f>IF($C821&lt;16,MAX($H821:$J821)/($D821^0.70558407859294)*'Hintergrund Berechnung'!$I$941,MAX($H821:$J821)/($D821^0.70558407859294)*'Hintergrund Berechnung'!$I$942)</f>
        <v>#DIV/0!</v>
      </c>
      <c r="R821" s="16" t="e">
        <f t="shared" si="37"/>
        <v>#DIV/0!</v>
      </c>
      <c r="S821" s="16" t="e">
        <f>ROUND(IF(C821&lt;16,$K821/($D821^0.450818786555515)*'Hintergrund Berechnung'!$N$941,$K821/($D821^0.450818786555515)*'Hintergrund Berechnung'!$N$942),0)</f>
        <v>#DIV/0!</v>
      </c>
      <c r="T821" s="16">
        <f>ROUND(IF(C821&lt;16,$L821*'Hintergrund Berechnung'!$O$941,$L821*'Hintergrund Berechnung'!$O$942),0)</f>
        <v>0</v>
      </c>
      <c r="U821" s="16">
        <f>ROUND(IF(C821&lt;16,IF(M821&gt;0,(25-$M821)*'Hintergrund Berechnung'!$J$941,0),IF(M821&gt;0,(25-$M821)*'Hintergrund Berechnung'!$J$942,0)),0)</f>
        <v>0</v>
      </c>
      <c r="V821" s="18" t="e">
        <f t="shared" si="38"/>
        <v>#DIV/0!</v>
      </c>
    </row>
    <row r="822" spans="15:22" x14ac:dyDescent="0.5">
      <c r="O822" s="16">
        <f t="shared" si="36"/>
        <v>0</v>
      </c>
      <c r="P822" s="16" t="e">
        <f>IF($C822&lt;16,MAX($E822:$G822)/($D822^0.70558407859294)*'Hintergrund Berechnung'!$I$941,MAX($E822:$G822)/($D822^0.70558407859294)*'Hintergrund Berechnung'!$I$942)</f>
        <v>#DIV/0!</v>
      </c>
      <c r="Q822" s="16" t="e">
        <f>IF($C822&lt;16,MAX($H822:$J822)/($D822^0.70558407859294)*'Hintergrund Berechnung'!$I$941,MAX($H822:$J822)/($D822^0.70558407859294)*'Hintergrund Berechnung'!$I$942)</f>
        <v>#DIV/0!</v>
      </c>
      <c r="R822" s="16" t="e">
        <f t="shared" si="37"/>
        <v>#DIV/0!</v>
      </c>
      <c r="S822" s="16" t="e">
        <f>ROUND(IF(C822&lt;16,$K822/($D822^0.450818786555515)*'Hintergrund Berechnung'!$N$941,$K822/($D822^0.450818786555515)*'Hintergrund Berechnung'!$N$942),0)</f>
        <v>#DIV/0!</v>
      </c>
      <c r="T822" s="16">
        <f>ROUND(IF(C822&lt;16,$L822*'Hintergrund Berechnung'!$O$941,$L822*'Hintergrund Berechnung'!$O$942),0)</f>
        <v>0</v>
      </c>
      <c r="U822" s="16">
        <f>ROUND(IF(C822&lt;16,IF(M822&gt;0,(25-$M822)*'Hintergrund Berechnung'!$J$941,0),IF(M822&gt;0,(25-$M822)*'Hintergrund Berechnung'!$J$942,0)),0)</f>
        <v>0</v>
      </c>
      <c r="V822" s="18" t="e">
        <f t="shared" si="38"/>
        <v>#DIV/0!</v>
      </c>
    </row>
    <row r="823" spans="15:22" x14ac:dyDescent="0.5">
      <c r="O823" s="16">
        <f t="shared" si="36"/>
        <v>0</v>
      </c>
      <c r="P823" s="16" t="e">
        <f>IF($C823&lt;16,MAX($E823:$G823)/($D823^0.70558407859294)*'Hintergrund Berechnung'!$I$941,MAX($E823:$G823)/($D823^0.70558407859294)*'Hintergrund Berechnung'!$I$942)</f>
        <v>#DIV/0!</v>
      </c>
      <c r="Q823" s="16" t="e">
        <f>IF($C823&lt;16,MAX($H823:$J823)/($D823^0.70558407859294)*'Hintergrund Berechnung'!$I$941,MAX($H823:$J823)/($D823^0.70558407859294)*'Hintergrund Berechnung'!$I$942)</f>
        <v>#DIV/0!</v>
      </c>
      <c r="R823" s="16" t="e">
        <f t="shared" si="37"/>
        <v>#DIV/0!</v>
      </c>
      <c r="S823" s="16" t="e">
        <f>ROUND(IF(C823&lt;16,$K823/($D823^0.450818786555515)*'Hintergrund Berechnung'!$N$941,$K823/($D823^0.450818786555515)*'Hintergrund Berechnung'!$N$942),0)</f>
        <v>#DIV/0!</v>
      </c>
      <c r="T823" s="16">
        <f>ROUND(IF(C823&lt;16,$L823*'Hintergrund Berechnung'!$O$941,$L823*'Hintergrund Berechnung'!$O$942),0)</f>
        <v>0</v>
      </c>
      <c r="U823" s="16">
        <f>ROUND(IF(C823&lt;16,IF(M823&gt;0,(25-$M823)*'Hintergrund Berechnung'!$J$941,0),IF(M823&gt;0,(25-$M823)*'Hintergrund Berechnung'!$J$942,0)),0)</f>
        <v>0</v>
      </c>
      <c r="V823" s="18" t="e">
        <f t="shared" si="38"/>
        <v>#DIV/0!</v>
      </c>
    </row>
    <row r="824" spans="15:22" x14ac:dyDescent="0.5">
      <c r="O824" s="16">
        <f t="shared" si="36"/>
        <v>0</v>
      </c>
      <c r="P824" s="16" t="e">
        <f>IF($C824&lt;16,MAX($E824:$G824)/($D824^0.70558407859294)*'Hintergrund Berechnung'!$I$941,MAX($E824:$G824)/($D824^0.70558407859294)*'Hintergrund Berechnung'!$I$942)</f>
        <v>#DIV/0!</v>
      </c>
      <c r="Q824" s="16" t="e">
        <f>IF($C824&lt;16,MAX($H824:$J824)/($D824^0.70558407859294)*'Hintergrund Berechnung'!$I$941,MAX($H824:$J824)/($D824^0.70558407859294)*'Hintergrund Berechnung'!$I$942)</f>
        <v>#DIV/0!</v>
      </c>
      <c r="R824" s="16" t="e">
        <f t="shared" si="37"/>
        <v>#DIV/0!</v>
      </c>
      <c r="S824" s="16" t="e">
        <f>ROUND(IF(C824&lt;16,$K824/($D824^0.450818786555515)*'Hintergrund Berechnung'!$N$941,$K824/($D824^0.450818786555515)*'Hintergrund Berechnung'!$N$942),0)</f>
        <v>#DIV/0!</v>
      </c>
      <c r="T824" s="16">
        <f>ROUND(IF(C824&lt;16,$L824*'Hintergrund Berechnung'!$O$941,$L824*'Hintergrund Berechnung'!$O$942),0)</f>
        <v>0</v>
      </c>
      <c r="U824" s="16">
        <f>ROUND(IF(C824&lt;16,IF(M824&gt;0,(25-$M824)*'Hintergrund Berechnung'!$J$941,0),IF(M824&gt;0,(25-$M824)*'Hintergrund Berechnung'!$J$942,0)),0)</f>
        <v>0</v>
      </c>
      <c r="V824" s="18" t="e">
        <f t="shared" si="38"/>
        <v>#DIV/0!</v>
      </c>
    </row>
    <row r="825" spans="15:22" x14ac:dyDescent="0.5">
      <c r="O825" s="16">
        <f t="shared" si="36"/>
        <v>0</v>
      </c>
      <c r="P825" s="16" t="e">
        <f>IF($C825&lt;16,MAX($E825:$G825)/($D825^0.70558407859294)*'Hintergrund Berechnung'!$I$941,MAX($E825:$G825)/($D825^0.70558407859294)*'Hintergrund Berechnung'!$I$942)</f>
        <v>#DIV/0!</v>
      </c>
      <c r="Q825" s="16" t="e">
        <f>IF($C825&lt;16,MAX($H825:$J825)/($D825^0.70558407859294)*'Hintergrund Berechnung'!$I$941,MAX($H825:$J825)/($D825^0.70558407859294)*'Hintergrund Berechnung'!$I$942)</f>
        <v>#DIV/0!</v>
      </c>
      <c r="R825" s="16" t="e">
        <f t="shared" si="37"/>
        <v>#DIV/0!</v>
      </c>
      <c r="S825" s="16" t="e">
        <f>ROUND(IF(C825&lt;16,$K825/($D825^0.450818786555515)*'Hintergrund Berechnung'!$N$941,$K825/($D825^0.450818786555515)*'Hintergrund Berechnung'!$N$942),0)</f>
        <v>#DIV/0!</v>
      </c>
      <c r="T825" s="16">
        <f>ROUND(IF(C825&lt;16,$L825*'Hintergrund Berechnung'!$O$941,$L825*'Hintergrund Berechnung'!$O$942),0)</f>
        <v>0</v>
      </c>
      <c r="U825" s="16">
        <f>ROUND(IF(C825&lt;16,IF(M825&gt;0,(25-$M825)*'Hintergrund Berechnung'!$J$941,0),IF(M825&gt;0,(25-$M825)*'Hintergrund Berechnung'!$J$942,0)),0)</f>
        <v>0</v>
      </c>
      <c r="V825" s="18" t="e">
        <f t="shared" si="38"/>
        <v>#DIV/0!</v>
      </c>
    </row>
    <row r="826" spans="15:22" x14ac:dyDescent="0.5">
      <c r="O826" s="16">
        <f t="shared" si="36"/>
        <v>0</v>
      </c>
      <c r="P826" s="16" t="e">
        <f>IF($C826&lt;16,MAX($E826:$G826)/($D826^0.70558407859294)*'Hintergrund Berechnung'!$I$941,MAX($E826:$G826)/($D826^0.70558407859294)*'Hintergrund Berechnung'!$I$942)</f>
        <v>#DIV/0!</v>
      </c>
      <c r="Q826" s="16" t="e">
        <f>IF($C826&lt;16,MAX($H826:$J826)/($D826^0.70558407859294)*'Hintergrund Berechnung'!$I$941,MAX($H826:$J826)/($D826^0.70558407859294)*'Hintergrund Berechnung'!$I$942)</f>
        <v>#DIV/0!</v>
      </c>
      <c r="R826" s="16" t="e">
        <f t="shared" si="37"/>
        <v>#DIV/0!</v>
      </c>
      <c r="S826" s="16" t="e">
        <f>ROUND(IF(C826&lt;16,$K826/($D826^0.450818786555515)*'Hintergrund Berechnung'!$N$941,$K826/($D826^0.450818786555515)*'Hintergrund Berechnung'!$N$942),0)</f>
        <v>#DIV/0!</v>
      </c>
      <c r="T826" s="16">
        <f>ROUND(IF(C826&lt;16,$L826*'Hintergrund Berechnung'!$O$941,$L826*'Hintergrund Berechnung'!$O$942),0)</f>
        <v>0</v>
      </c>
      <c r="U826" s="16">
        <f>ROUND(IF(C826&lt;16,IF(M826&gt;0,(25-$M826)*'Hintergrund Berechnung'!$J$941,0),IF(M826&gt;0,(25-$M826)*'Hintergrund Berechnung'!$J$942,0)),0)</f>
        <v>0</v>
      </c>
      <c r="V826" s="18" t="e">
        <f t="shared" si="38"/>
        <v>#DIV/0!</v>
      </c>
    </row>
    <row r="827" spans="15:22" x14ac:dyDescent="0.5">
      <c r="O827" s="16">
        <f t="shared" si="36"/>
        <v>0</v>
      </c>
      <c r="P827" s="16" t="e">
        <f>IF($C827&lt;16,MAX($E827:$G827)/($D827^0.70558407859294)*'Hintergrund Berechnung'!$I$941,MAX($E827:$G827)/($D827^0.70558407859294)*'Hintergrund Berechnung'!$I$942)</f>
        <v>#DIV/0!</v>
      </c>
      <c r="Q827" s="16" t="e">
        <f>IF($C827&lt;16,MAX($H827:$J827)/($D827^0.70558407859294)*'Hintergrund Berechnung'!$I$941,MAX($H827:$J827)/($D827^0.70558407859294)*'Hintergrund Berechnung'!$I$942)</f>
        <v>#DIV/0!</v>
      </c>
      <c r="R827" s="16" t="e">
        <f t="shared" si="37"/>
        <v>#DIV/0!</v>
      </c>
      <c r="S827" s="16" t="e">
        <f>ROUND(IF(C827&lt;16,$K827/($D827^0.450818786555515)*'Hintergrund Berechnung'!$N$941,$K827/($D827^0.450818786555515)*'Hintergrund Berechnung'!$N$942),0)</f>
        <v>#DIV/0!</v>
      </c>
      <c r="T827" s="16">
        <f>ROUND(IF(C827&lt;16,$L827*'Hintergrund Berechnung'!$O$941,$L827*'Hintergrund Berechnung'!$O$942),0)</f>
        <v>0</v>
      </c>
      <c r="U827" s="16">
        <f>ROUND(IF(C827&lt;16,IF(M827&gt;0,(25-$M827)*'Hintergrund Berechnung'!$J$941,0),IF(M827&gt;0,(25-$M827)*'Hintergrund Berechnung'!$J$942,0)),0)</f>
        <v>0</v>
      </c>
      <c r="V827" s="18" t="e">
        <f t="shared" si="38"/>
        <v>#DIV/0!</v>
      </c>
    </row>
    <row r="828" spans="15:22" x14ac:dyDescent="0.5">
      <c r="O828" s="16">
        <f t="shared" si="36"/>
        <v>0</v>
      </c>
      <c r="P828" s="16" t="e">
        <f>IF($C828&lt;16,MAX($E828:$G828)/($D828^0.70558407859294)*'Hintergrund Berechnung'!$I$941,MAX($E828:$G828)/($D828^0.70558407859294)*'Hintergrund Berechnung'!$I$942)</f>
        <v>#DIV/0!</v>
      </c>
      <c r="Q828" s="16" t="e">
        <f>IF($C828&lt;16,MAX($H828:$J828)/($D828^0.70558407859294)*'Hintergrund Berechnung'!$I$941,MAX($H828:$J828)/($D828^0.70558407859294)*'Hintergrund Berechnung'!$I$942)</f>
        <v>#DIV/0!</v>
      </c>
      <c r="R828" s="16" t="e">
        <f t="shared" si="37"/>
        <v>#DIV/0!</v>
      </c>
      <c r="S828" s="16" t="e">
        <f>ROUND(IF(C828&lt;16,$K828/($D828^0.450818786555515)*'Hintergrund Berechnung'!$N$941,$K828/($D828^0.450818786555515)*'Hintergrund Berechnung'!$N$942),0)</f>
        <v>#DIV/0!</v>
      </c>
      <c r="T828" s="16">
        <f>ROUND(IF(C828&lt;16,$L828*'Hintergrund Berechnung'!$O$941,$L828*'Hintergrund Berechnung'!$O$942),0)</f>
        <v>0</v>
      </c>
      <c r="U828" s="16">
        <f>ROUND(IF(C828&lt;16,IF(M828&gt;0,(25-$M828)*'Hintergrund Berechnung'!$J$941,0),IF(M828&gt;0,(25-$M828)*'Hintergrund Berechnung'!$J$942,0)),0)</f>
        <v>0</v>
      </c>
      <c r="V828" s="18" t="e">
        <f t="shared" si="38"/>
        <v>#DIV/0!</v>
      </c>
    </row>
    <row r="829" spans="15:22" x14ac:dyDescent="0.5">
      <c r="O829" s="16">
        <f t="shared" si="36"/>
        <v>0</v>
      </c>
      <c r="P829" s="16" t="e">
        <f>IF($C829&lt;16,MAX($E829:$G829)/($D829^0.70558407859294)*'Hintergrund Berechnung'!$I$941,MAX($E829:$G829)/($D829^0.70558407859294)*'Hintergrund Berechnung'!$I$942)</f>
        <v>#DIV/0!</v>
      </c>
      <c r="Q829" s="16" t="e">
        <f>IF($C829&lt;16,MAX($H829:$J829)/($D829^0.70558407859294)*'Hintergrund Berechnung'!$I$941,MAX($H829:$J829)/($D829^0.70558407859294)*'Hintergrund Berechnung'!$I$942)</f>
        <v>#DIV/0!</v>
      </c>
      <c r="R829" s="16" t="e">
        <f t="shared" si="37"/>
        <v>#DIV/0!</v>
      </c>
      <c r="S829" s="16" t="e">
        <f>ROUND(IF(C829&lt;16,$K829/($D829^0.450818786555515)*'Hintergrund Berechnung'!$N$941,$K829/($D829^0.450818786555515)*'Hintergrund Berechnung'!$N$942),0)</f>
        <v>#DIV/0!</v>
      </c>
      <c r="T829" s="16">
        <f>ROUND(IF(C829&lt;16,$L829*'Hintergrund Berechnung'!$O$941,$L829*'Hintergrund Berechnung'!$O$942),0)</f>
        <v>0</v>
      </c>
      <c r="U829" s="16">
        <f>ROUND(IF(C829&lt;16,IF(M829&gt;0,(25-$M829)*'Hintergrund Berechnung'!$J$941,0),IF(M829&gt;0,(25-$M829)*'Hintergrund Berechnung'!$J$942,0)),0)</f>
        <v>0</v>
      </c>
      <c r="V829" s="18" t="e">
        <f t="shared" si="38"/>
        <v>#DIV/0!</v>
      </c>
    </row>
    <row r="830" spans="15:22" x14ac:dyDescent="0.5">
      <c r="O830" s="16">
        <f t="shared" si="36"/>
        <v>0</v>
      </c>
      <c r="P830" s="16" t="e">
        <f>IF($C830&lt;16,MAX($E830:$G830)/($D830^0.70558407859294)*'Hintergrund Berechnung'!$I$941,MAX($E830:$G830)/($D830^0.70558407859294)*'Hintergrund Berechnung'!$I$942)</f>
        <v>#DIV/0!</v>
      </c>
      <c r="Q830" s="16" t="e">
        <f>IF($C830&lt;16,MAX($H830:$J830)/($D830^0.70558407859294)*'Hintergrund Berechnung'!$I$941,MAX($H830:$J830)/($D830^0.70558407859294)*'Hintergrund Berechnung'!$I$942)</f>
        <v>#DIV/0!</v>
      </c>
      <c r="R830" s="16" t="e">
        <f t="shared" si="37"/>
        <v>#DIV/0!</v>
      </c>
      <c r="S830" s="16" t="e">
        <f>ROUND(IF(C830&lt;16,$K830/($D830^0.450818786555515)*'Hintergrund Berechnung'!$N$941,$K830/($D830^0.450818786555515)*'Hintergrund Berechnung'!$N$942),0)</f>
        <v>#DIV/0!</v>
      </c>
      <c r="T830" s="16">
        <f>ROUND(IF(C830&lt;16,$L830*'Hintergrund Berechnung'!$O$941,$L830*'Hintergrund Berechnung'!$O$942),0)</f>
        <v>0</v>
      </c>
      <c r="U830" s="16">
        <f>ROUND(IF(C830&lt;16,IF(M830&gt;0,(25-$M830)*'Hintergrund Berechnung'!$J$941,0),IF(M830&gt;0,(25-$M830)*'Hintergrund Berechnung'!$J$942,0)),0)</f>
        <v>0</v>
      </c>
      <c r="V830" s="18" t="e">
        <f t="shared" si="38"/>
        <v>#DIV/0!</v>
      </c>
    </row>
    <row r="831" spans="15:22" x14ac:dyDescent="0.5">
      <c r="O831" s="16">
        <f t="shared" ref="O831:O894" si="39">MAX(E831,F831,G831)+MAX(H831,I831,J831)</f>
        <v>0</v>
      </c>
      <c r="P831" s="16" t="e">
        <f>IF($C831&lt;16,MAX($E831:$G831)/($D831^0.70558407859294)*'Hintergrund Berechnung'!$I$941,MAX($E831:$G831)/($D831^0.70558407859294)*'Hintergrund Berechnung'!$I$942)</f>
        <v>#DIV/0!</v>
      </c>
      <c r="Q831" s="16" t="e">
        <f>IF($C831&lt;16,MAX($H831:$J831)/($D831^0.70558407859294)*'Hintergrund Berechnung'!$I$941,MAX($H831:$J831)/($D831^0.70558407859294)*'Hintergrund Berechnung'!$I$942)</f>
        <v>#DIV/0!</v>
      </c>
      <c r="R831" s="16" t="e">
        <f t="shared" ref="R831:R894" si="40">P831+Q831</f>
        <v>#DIV/0!</v>
      </c>
      <c r="S831" s="16" t="e">
        <f>ROUND(IF(C831&lt;16,$K831/($D831^0.450818786555515)*'Hintergrund Berechnung'!$N$941,$K831/($D831^0.450818786555515)*'Hintergrund Berechnung'!$N$942),0)</f>
        <v>#DIV/0!</v>
      </c>
      <c r="T831" s="16">
        <f>ROUND(IF(C831&lt;16,$L831*'Hintergrund Berechnung'!$O$941,$L831*'Hintergrund Berechnung'!$O$942),0)</f>
        <v>0</v>
      </c>
      <c r="U831" s="16">
        <f>ROUND(IF(C831&lt;16,IF(M831&gt;0,(25-$M831)*'Hintergrund Berechnung'!$J$941,0),IF(M831&gt;0,(25-$M831)*'Hintergrund Berechnung'!$J$942,0)),0)</f>
        <v>0</v>
      </c>
      <c r="V831" s="18" t="e">
        <f t="shared" ref="V831:V894" si="41">ROUND(SUM(R831:U831),0)</f>
        <v>#DIV/0!</v>
      </c>
    </row>
    <row r="832" spans="15:22" x14ac:dyDescent="0.5">
      <c r="O832" s="16">
        <f t="shared" si="39"/>
        <v>0</v>
      </c>
      <c r="P832" s="16" t="e">
        <f>IF($C832&lt;16,MAX($E832:$G832)/($D832^0.70558407859294)*'Hintergrund Berechnung'!$I$941,MAX($E832:$G832)/($D832^0.70558407859294)*'Hintergrund Berechnung'!$I$942)</f>
        <v>#DIV/0!</v>
      </c>
      <c r="Q832" s="16" t="e">
        <f>IF($C832&lt;16,MAX($H832:$J832)/($D832^0.70558407859294)*'Hintergrund Berechnung'!$I$941,MAX($H832:$J832)/($D832^0.70558407859294)*'Hintergrund Berechnung'!$I$942)</f>
        <v>#DIV/0!</v>
      </c>
      <c r="R832" s="16" t="e">
        <f t="shared" si="40"/>
        <v>#DIV/0!</v>
      </c>
      <c r="S832" s="16" t="e">
        <f>ROUND(IF(C832&lt;16,$K832/($D832^0.450818786555515)*'Hintergrund Berechnung'!$N$941,$K832/($D832^0.450818786555515)*'Hintergrund Berechnung'!$N$942),0)</f>
        <v>#DIV/0!</v>
      </c>
      <c r="T832" s="16">
        <f>ROUND(IF(C832&lt;16,$L832*'Hintergrund Berechnung'!$O$941,$L832*'Hintergrund Berechnung'!$O$942),0)</f>
        <v>0</v>
      </c>
      <c r="U832" s="16">
        <f>ROUND(IF(C832&lt;16,IF(M832&gt;0,(25-$M832)*'Hintergrund Berechnung'!$J$941,0),IF(M832&gt;0,(25-$M832)*'Hintergrund Berechnung'!$J$942,0)),0)</f>
        <v>0</v>
      </c>
      <c r="V832" s="18" t="e">
        <f t="shared" si="41"/>
        <v>#DIV/0!</v>
      </c>
    </row>
    <row r="833" spans="15:22" x14ac:dyDescent="0.5">
      <c r="O833" s="16">
        <f t="shared" si="39"/>
        <v>0</v>
      </c>
      <c r="P833" s="16" t="e">
        <f>IF($C833&lt;16,MAX($E833:$G833)/($D833^0.70558407859294)*'Hintergrund Berechnung'!$I$941,MAX($E833:$G833)/($D833^0.70558407859294)*'Hintergrund Berechnung'!$I$942)</f>
        <v>#DIV/0!</v>
      </c>
      <c r="Q833" s="16" t="e">
        <f>IF($C833&lt;16,MAX($H833:$J833)/($D833^0.70558407859294)*'Hintergrund Berechnung'!$I$941,MAX($H833:$J833)/($D833^0.70558407859294)*'Hintergrund Berechnung'!$I$942)</f>
        <v>#DIV/0!</v>
      </c>
      <c r="R833" s="16" t="e">
        <f t="shared" si="40"/>
        <v>#DIV/0!</v>
      </c>
      <c r="S833" s="16" t="e">
        <f>ROUND(IF(C833&lt;16,$K833/($D833^0.450818786555515)*'Hintergrund Berechnung'!$N$941,$K833/($D833^0.450818786555515)*'Hintergrund Berechnung'!$N$942),0)</f>
        <v>#DIV/0!</v>
      </c>
      <c r="T833" s="16">
        <f>ROUND(IF(C833&lt;16,$L833*'Hintergrund Berechnung'!$O$941,$L833*'Hintergrund Berechnung'!$O$942),0)</f>
        <v>0</v>
      </c>
      <c r="U833" s="16">
        <f>ROUND(IF(C833&lt;16,IF(M833&gt;0,(25-$M833)*'Hintergrund Berechnung'!$J$941,0),IF(M833&gt;0,(25-$M833)*'Hintergrund Berechnung'!$J$942,0)),0)</f>
        <v>0</v>
      </c>
      <c r="V833" s="18" t="e">
        <f t="shared" si="41"/>
        <v>#DIV/0!</v>
      </c>
    </row>
    <row r="834" spans="15:22" x14ac:dyDescent="0.5">
      <c r="O834" s="16">
        <f t="shared" si="39"/>
        <v>0</v>
      </c>
      <c r="P834" s="16" t="e">
        <f>IF($C834&lt;16,MAX($E834:$G834)/($D834^0.70558407859294)*'Hintergrund Berechnung'!$I$941,MAX($E834:$G834)/($D834^0.70558407859294)*'Hintergrund Berechnung'!$I$942)</f>
        <v>#DIV/0!</v>
      </c>
      <c r="Q834" s="16" t="e">
        <f>IF($C834&lt;16,MAX($H834:$J834)/($D834^0.70558407859294)*'Hintergrund Berechnung'!$I$941,MAX($H834:$J834)/($D834^0.70558407859294)*'Hintergrund Berechnung'!$I$942)</f>
        <v>#DIV/0!</v>
      </c>
      <c r="R834" s="16" t="e">
        <f t="shared" si="40"/>
        <v>#DIV/0!</v>
      </c>
      <c r="S834" s="16" t="e">
        <f>ROUND(IF(C834&lt;16,$K834/($D834^0.450818786555515)*'Hintergrund Berechnung'!$N$941,$K834/($D834^0.450818786555515)*'Hintergrund Berechnung'!$N$942),0)</f>
        <v>#DIV/0!</v>
      </c>
      <c r="T834" s="16">
        <f>ROUND(IF(C834&lt;16,$L834*'Hintergrund Berechnung'!$O$941,$L834*'Hintergrund Berechnung'!$O$942),0)</f>
        <v>0</v>
      </c>
      <c r="U834" s="16">
        <f>ROUND(IF(C834&lt;16,IF(M834&gt;0,(25-$M834)*'Hintergrund Berechnung'!$J$941,0),IF(M834&gt;0,(25-$M834)*'Hintergrund Berechnung'!$J$942,0)),0)</f>
        <v>0</v>
      </c>
      <c r="V834" s="18" t="e">
        <f t="shared" si="41"/>
        <v>#DIV/0!</v>
      </c>
    </row>
    <row r="835" spans="15:22" x14ac:dyDescent="0.5">
      <c r="O835" s="16">
        <f t="shared" si="39"/>
        <v>0</v>
      </c>
      <c r="P835" s="16" t="e">
        <f>IF($C835&lt;16,MAX($E835:$G835)/($D835^0.70558407859294)*'Hintergrund Berechnung'!$I$941,MAX($E835:$G835)/($D835^0.70558407859294)*'Hintergrund Berechnung'!$I$942)</f>
        <v>#DIV/0!</v>
      </c>
      <c r="Q835" s="16" t="e">
        <f>IF($C835&lt;16,MAX($H835:$J835)/($D835^0.70558407859294)*'Hintergrund Berechnung'!$I$941,MAX($H835:$J835)/($D835^0.70558407859294)*'Hintergrund Berechnung'!$I$942)</f>
        <v>#DIV/0!</v>
      </c>
      <c r="R835" s="16" t="e">
        <f t="shared" si="40"/>
        <v>#DIV/0!</v>
      </c>
      <c r="S835" s="16" t="e">
        <f>ROUND(IF(C835&lt;16,$K835/($D835^0.450818786555515)*'Hintergrund Berechnung'!$N$941,$K835/($D835^0.450818786555515)*'Hintergrund Berechnung'!$N$942),0)</f>
        <v>#DIV/0!</v>
      </c>
      <c r="T835" s="16">
        <f>ROUND(IF(C835&lt;16,$L835*'Hintergrund Berechnung'!$O$941,$L835*'Hintergrund Berechnung'!$O$942),0)</f>
        <v>0</v>
      </c>
      <c r="U835" s="16">
        <f>ROUND(IF(C835&lt;16,IF(M835&gt;0,(25-$M835)*'Hintergrund Berechnung'!$J$941,0),IF(M835&gt;0,(25-$M835)*'Hintergrund Berechnung'!$J$942,0)),0)</f>
        <v>0</v>
      </c>
      <c r="V835" s="18" t="e">
        <f t="shared" si="41"/>
        <v>#DIV/0!</v>
      </c>
    </row>
    <row r="836" spans="15:22" x14ac:dyDescent="0.5">
      <c r="O836" s="16">
        <f t="shared" si="39"/>
        <v>0</v>
      </c>
      <c r="P836" s="16" t="e">
        <f>IF($C836&lt;16,MAX($E836:$G836)/($D836^0.70558407859294)*'Hintergrund Berechnung'!$I$941,MAX($E836:$G836)/($D836^0.70558407859294)*'Hintergrund Berechnung'!$I$942)</f>
        <v>#DIV/0!</v>
      </c>
      <c r="Q836" s="16" t="e">
        <f>IF($C836&lt;16,MAX($H836:$J836)/($D836^0.70558407859294)*'Hintergrund Berechnung'!$I$941,MAX($H836:$J836)/($D836^0.70558407859294)*'Hintergrund Berechnung'!$I$942)</f>
        <v>#DIV/0!</v>
      </c>
      <c r="R836" s="16" t="e">
        <f t="shared" si="40"/>
        <v>#DIV/0!</v>
      </c>
      <c r="S836" s="16" t="e">
        <f>ROUND(IF(C836&lt;16,$K836/($D836^0.450818786555515)*'Hintergrund Berechnung'!$N$941,$K836/($D836^0.450818786555515)*'Hintergrund Berechnung'!$N$942),0)</f>
        <v>#DIV/0!</v>
      </c>
      <c r="T836" s="16">
        <f>ROUND(IF(C836&lt;16,$L836*'Hintergrund Berechnung'!$O$941,$L836*'Hintergrund Berechnung'!$O$942),0)</f>
        <v>0</v>
      </c>
      <c r="U836" s="16">
        <f>ROUND(IF(C836&lt;16,IF(M836&gt;0,(25-$M836)*'Hintergrund Berechnung'!$J$941,0),IF(M836&gt;0,(25-$M836)*'Hintergrund Berechnung'!$J$942,0)),0)</f>
        <v>0</v>
      </c>
      <c r="V836" s="18" t="e">
        <f t="shared" si="41"/>
        <v>#DIV/0!</v>
      </c>
    </row>
    <row r="837" spans="15:22" x14ac:dyDescent="0.5">
      <c r="O837" s="16">
        <f t="shared" si="39"/>
        <v>0</v>
      </c>
      <c r="P837" s="16" t="e">
        <f>IF($C837&lt;16,MAX($E837:$G837)/($D837^0.70558407859294)*'Hintergrund Berechnung'!$I$941,MAX($E837:$G837)/($D837^0.70558407859294)*'Hintergrund Berechnung'!$I$942)</f>
        <v>#DIV/0!</v>
      </c>
      <c r="Q837" s="16" t="e">
        <f>IF($C837&lt;16,MAX($H837:$J837)/($D837^0.70558407859294)*'Hintergrund Berechnung'!$I$941,MAX($H837:$J837)/($D837^0.70558407859294)*'Hintergrund Berechnung'!$I$942)</f>
        <v>#DIV/0!</v>
      </c>
      <c r="R837" s="16" t="e">
        <f t="shared" si="40"/>
        <v>#DIV/0!</v>
      </c>
      <c r="S837" s="16" t="e">
        <f>ROUND(IF(C837&lt;16,$K837/($D837^0.450818786555515)*'Hintergrund Berechnung'!$N$941,$K837/($D837^0.450818786555515)*'Hintergrund Berechnung'!$N$942),0)</f>
        <v>#DIV/0!</v>
      </c>
      <c r="T837" s="16">
        <f>ROUND(IF(C837&lt;16,$L837*'Hintergrund Berechnung'!$O$941,$L837*'Hintergrund Berechnung'!$O$942),0)</f>
        <v>0</v>
      </c>
      <c r="U837" s="16">
        <f>ROUND(IF(C837&lt;16,IF(M837&gt;0,(25-$M837)*'Hintergrund Berechnung'!$J$941,0),IF(M837&gt;0,(25-$M837)*'Hintergrund Berechnung'!$J$942,0)),0)</f>
        <v>0</v>
      </c>
      <c r="V837" s="18" t="e">
        <f t="shared" si="41"/>
        <v>#DIV/0!</v>
      </c>
    </row>
    <row r="838" spans="15:22" x14ac:dyDescent="0.5">
      <c r="O838" s="16">
        <f t="shared" si="39"/>
        <v>0</v>
      </c>
      <c r="P838" s="16" t="e">
        <f>IF($C838&lt;16,MAX($E838:$G838)/($D838^0.70558407859294)*'Hintergrund Berechnung'!$I$941,MAX($E838:$G838)/($D838^0.70558407859294)*'Hintergrund Berechnung'!$I$942)</f>
        <v>#DIV/0!</v>
      </c>
      <c r="Q838" s="16" t="e">
        <f>IF($C838&lt;16,MAX($H838:$J838)/($D838^0.70558407859294)*'Hintergrund Berechnung'!$I$941,MAX($H838:$J838)/($D838^0.70558407859294)*'Hintergrund Berechnung'!$I$942)</f>
        <v>#DIV/0!</v>
      </c>
      <c r="R838" s="16" t="e">
        <f t="shared" si="40"/>
        <v>#DIV/0!</v>
      </c>
      <c r="S838" s="16" t="e">
        <f>ROUND(IF(C838&lt;16,$K838/($D838^0.450818786555515)*'Hintergrund Berechnung'!$N$941,$K838/($D838^0.450818786555515)*'Hintergrund Berechnung'!$N$942),0)</f>
        <v>#DIV/0!</v>
      </c>
      <c r="T838" s="16">
        <f>ROUND(IF(C838&lt;16,$L838*'Hintergrund Berechnung'!$O$941,$L838*'Hintergrund Berechnung'!$O$942),0)</f>
        <v>0</v>
      </c>
      <c r="U838" s="16">
        <f>ROUND(IF(C838&lt;16,IF(M838&gt;0,(25-$M838)*'Hintergrund Berechnung'!$J$941,0),IF(M838&gt;0,(25-$M838)*'Hintergrund Berechnung'!$J$942,0)),0)</f>
        <v>0</v>
      </c>
      <c r="V838" s="18" t="e">
        <f t="shared" si="41"/>
        <v>#DIV/0!</v>
      </c>
    </row>
    <row r="839" spans="15:22" x14ac:dyDescent="0.5">
      <c r="O839" s="16">
        <f t="shared" si="39"/>
        <v>0</v>
      </c>
      <c r="P839" s="16" t="e">
        <f>IF($C839&lt;16,MAX($E839:$G839)/($D839^0.70558407859294)*'Hintergrund Berechnung'!$I$941,MAX($E839:$G839)/($D839^0.70558407859294)*'Hintergrund Berechnung'!$I$942)</f>
        <v>#DIV/0!</v>
      </c>
      <c r="Q839" s="16" t="e">
        <f>IF($C839&lt;16,MAX($H839:$J839)/($D839^0.70558407859294)*'Hintergrund Berechnung'!$I$941,MAX($H839:$J839)/($D839^0.70558407859294)*'Hintergrund Berechnung'!$I$942)</f>
        <v>#DIV/0!</v>
      </c>
      <c r="R839" s="16" t="e">
        <f t="shared" si="40"/>
        <v>#DIV/0!</v>
      </c>
      <c r="S839" s="16" t="e">
        <f>ROUND(IF(C839&lt;16,$K839/($D839^0.450818786555515)*'Hintergrund Berechnung'!$N$941,$K839/($D839^0.450818786555515)*'Hintergrund Berechnung'!$N$942),0)</f>
        <v>#DIV/0!</v>
      </c>
      <c r="T839" s="16">
        <f>ROUND(IF(C839&lt;16,$L839*'Hintergrund Berechnung'!$O$941,$L839*'Hintergrund Berechnung'!$O$942),0)</f>
        <v>0</v>
      </c>
      <c r="U839" s="16">
        <f>ROUND(IF(C839&lt;16,IF(M839&gt;0,(25-$M839)*'Hintergrund Berechnung'!$J$941,0),IF(M839&gt;0,(25-$M839)*'Hintergrund Berechnung'!$J$942,0)),0)</f>
        <v>0</v>
      </c>
      <c r="V839" s="18" t="e">
        <f t="shared" si="41"/>
        <v>#DIV/0!</v>
      </c>
    </row>
    <row r="840" spans="15:22" x14ac:dyDescent="0.5">
      <c r="O840" s="16">
        <f t="shared" si="39"/>
        <v>0</v>
      </c>
      <c r="P840" s="16" t="e">
        <f>IF($C840&lt;16,MAX($E840:$G840)/($D840^0.70558407859294)*'Hintergrund Berechnung'!$I$941,MAX($E840:$G840)/($D840^0.70558407859294)*'Hintergrund Berechnung'!$I$942)</f>
        <v>#DIV/0!</v>
      </c>
      <c r="Q840" s="16" t="e">
        <f>IF($C840&lt;16,MAX($H840:$J840)/($D840^0.70558407859294)*'Hintergrund Berechnung'!$I$941,MAX($H840:$J840)/($D840^0.70558407859294)*'Hintergrund Berechnung'!$I$942)</f>
        <v>#DIV/0!</v>
      </c>
      <c r="R840" s="16" t="e">
        <f t="shared" si="40"/>
        <v>#DIV/0!</v>
      </c>
      <c r="S840" s="16" t="e">
        <f>ROUND(IF(C840&lt;16,$K840/($D840^0.450818786555515)*'Hintergrund Berechnung'!$N$941,$K840/($D840^0.450818786555515)*'Hintergrund Berechnung'!$N$942),0)</f>
        <v>#DIV/0!</v>
      </c>
      <c r="T840" s="16">
        <f>ROUND(IF(C840&lt;16,$L840*'Hintergrund Berechnung'!$O$941,$L840*'Hintergrund Berechnung'!$O$942),0)</f>
        <v>0</v>
      </c>
      <c r="U840" s="16">
        <f>ROUND(IF(C840&lt;16,IF(M840&gt;0,(25-$M840)*'Hintergrund Berechnung'!$J$941,0),IF(M840&gt;0,(25-$M840)*'Hintergrund Berechnung'!$J$942,0)),0)</f>
        <v>0</v>
      </c>
      <c r="V840" s="18" t="e">
        <f t="shared" si="41"/>
        <v>#DIV/0!</v>
      </c>
    </row>
    <row r="841" spans="15:22" x14ac:dyDescent="0.5">
      <c r="O841" s="16">
        <f t="shared" si="39"/>
        <v>0</v>
      </c>
      <c r="P841" s="16" t="e">
        <f>IF($C841&lt;16,MAX($E841:$G841)/($D841^0.70558407859294)*'Hintergrund Berechnung'!$I$941,MAX($E841:$G841)/($D841^0.70558407859294)*'Hintergrund Berechnung'!$I$942)</f>
        <v>#DIV/0!</v>
      </c>
      <c r="Q841" s="16" t="e">
        <f>IF($C841&lt;16,MAX($H841:$J841)/($D841^0.70558407859294)*'Hintergrund Berechnung'!$I$941,MAX($H841:$J841)/($D841^0.70558407859294)*'Hintergrund Berechnung'!$I$942)</f>
        <v>#DIV/0!</v>
      </c>
      <c r="R841" s="16" t="e">
        <f t="shared" si="40"/>
        <v>#DIV/0!</v>
      </c>
      <c r="S841" s="16" t="e">
        <f>ROUND(IF(C841&lt;16,$K841/($D841^0.450818786555515)*'Hintergrund Berechnung'!$N$941,$K841/($D841^0.450818786555515)*'Hintergrund Berechnung'!$N$942),0)</f>
        <v>#DIV/0!</v>
      </c>
      <c r="T841" s="16">
        <f>ROUND(IF(C841&lt;16,$L841*'Hintergrund Berechnung'!$O$941,$L841*'Hintergrund Berechnung'!$O$942),0)</f>
        <v>0</v>
      </c>
      <c r="U841" s="16">
        <f>ROUND(IF(C841&lt;16,IF(M841&gt;0,(25-$M841)*'Hintergrund Berechnung'!$J$941,0),IF(M841&gt;0,(25-$M841)*'Hintergrund Berechnung'!$J$942,0)),0)</f>
        <v>0</v>
      </c>
      <c r="V841" s="18" t="e">
        <f t="shared" si="41"/>
        <v>#DIV/0!</v>
      </c>
    </row>
    <row r="842" spans="15:22" x14ac:dyDescent="0.5">
      <c r="O842" s="16">
        <f t="shared" si="39"/>
        <v>0</v>
      </c>
      <c r="P842" s="16" t="e">
        <f>IF($C842&lt;16,MAX($E842:$G842)/($D842^0.70558407859294)*'Hintergrund Berechnung'!$I$941,MAX($E842:$G842)/($D842^0.70558407859294)*'Hintergrund Berechnung'!$I$942)</f>
        <v>#DIV/0!</v>
      </c>
      <c r="Q842" s="16" t="e">
        <f>IF($C842&lt;16,MAX($H842:$J842)/($D842^0.70558407859294)*'Hintergrund Berechnung'!$I$941,MAX($H842:$J842)/($D842^0.70558407859294)*'Hintergrund Berechnung'!$I$942)</f>
        <v>#DIV/0!</v>
      </c>
      <c r="R842" s="16" t="e">
        <f t="shared" si="40"/>
        <v>#DIV/0!</v>
      </c>
      <c r="S842" s="16" t="e">
        <f>ROUND(IF(C842&lt;16,$K842/($D842^0.450818786555515)*'Hintergrund Berechnung'!$N$941,$K842/($D842^0.450818786555515)*'Hintergrund Berechnung'!$N$942),0)</f>
        <v>#DIV/0!</v>
      </c>
      <c r="T842" s="16">
        <f>ROUND(IF(C842&lt;16,$L842*'Hintergrund Berechnung'!$O$941,$L842*'Hintergrund Berechnung'!$O$942),0)</f>
        <v>0</v>
      </c>
      <c r="U842" s="16">
        <f>ROUND(IF(C842&lt;16,IF(M842&gt;0,(25-$M842)*'Hintergrund Berechnung'!$J$941,0),IF(M842&gt;0,(25-$M842)*'Hintergrund Berechnung'!$J$942,0)),0)</f>
        <v>0</v>
      </c>
      <c r="V842" s="18" t="e">
        <f t="shared" si="41"/>
        <v>#DIV/0!</v>
      </c>
    </row>
    <row r="843" spans="15:22" x14ac:dyDescent="0.5">
      <c r="O843" s="16">
        <f t="shared" si="39"/>
        <v>0</v>
      </c>
      <c r="P843" s="16" t="e">
        <f>IF($C843&lt;16,MAX($E843:$G843)/($D843^0.70558407859294)*'Hintergrund Berechnung'!$I$941,MAX($E843:$G843)/($D843^0.70558407859294)*'Hintergrund Berechnung'!$I$942)</f>
        <v>#DIV/0!</v>
      </c>
      <c r="Q843" s="16" t="e">
        <f>IF($C843&lt;16,MAX($H843:$J843)/($D843^0.70558407859294)*'Hintergrund Berechnung'!$I$941,MAX($H843:$J843)/($D843^0.70558407859294)*'Hintergrund Berechnung'!$I$942)</f>
        <v>#DIV/0!</v>
      </c>
      <c r="R843" s="16" t="e">
        <f t="shared" si="40"/>
        <v>#DIV/0!</v>
      </c>
      <c r="S843" s="16" t="e">
        <f>ROUND(IF(C843&lt;16,$K843/($D843^0.450818786555515)*'Hintergrund Berechnung'!$N$941,$K843/($D843^0.450818786555515)*'Hintergrund Berechnung'!$N$942),0)</f>
        <v>#DIV/0!</v>
      </c>
      <c r="T843" s="16">
        <f>ROUND(IF(C843&lt;16,$L843*'Hintergrund Berechnung'!$O$941,$L843*'Hintergrund Berechnung'!$O$942),0)</f>
        <v>0</v>
      </c>
      <c r="U843" s="16">
        <f>ROUND(IF(C843&lt;16,IF(M843&gt;0,(25-$M843)*'Hintergrund Berechnung'!$J$941,0),IF(M843&gt;0,(25-$M843)*'Hintergrund Berechnung'!$J$942,0)),0)</f>
        <v>0</v>
      </c>
      <c r="V843" s="18" t="e">
        <f t="shared" si="41"/>
        <v>#DIV/0!</v>
      </c>
    </row>
    <row r="844" spans="15:22" x14ac:dyDescent="0.5">
      <c r="O844" s="16">
        <f t="shared" si="39"/>
        <v>0</v>
      </c>
      <c r="P844" s="16" t="e">
        <f>IF($C844&lt;16,MAX($E844:$G844)/($D844^0.70558407859294)*'Hintergrund Berechnung'!$I$941,MAX($E844:$G844)/($D844^0.70558407859294)*'Hintergrund Berechnung'!$I$942)</f>
        <v>#DIV/0!</v>
      </c>
      <c r="Q844" s="16" t="e">
        <f>IF($C844&lt;16,MAX($H844:$J844)/($D844^0.70558407859294)*'Hintergrund Berechnung'!$I$941,MAX($H844:$J844)/($D844^0.70558407859294)*'Hintergrund Berechnung'!$I$942)</f>
        <v>#DIV/0!</v>
      </c>
      <c r="R844" s="16" t="e">
        <f t="shared" si="40"/>
        <v>#DIV/0!</v>
      </c>
      <c r="S844" s="16" t="e">
        <f>ROUND(IF(C844&lt;16,$K844/($D844^0.450818786555515)*'Hintergrund Berechnung'!$N$941,$K844/($D844^0.450818786555515)*'Hintergrund Berechnung'!$N$942),0)</f>
        <v>#DIV/0!</v>
      </c>
      <c r="T844" s="16">
        <f>ROUND(IF(C844&lt;16,$L844*'Hintergrund Berechnung'!$O$941,$L844*'Hintergrund Berechnung'!$O$942),0)</f>
        <v>0</v>
      </c>
      <c r="U844" s="16">
        <f>ROUND(IF(C844&lt;16,IF(M844&gt;0,(25-$M844)*'Hintergrund Berechnung'!$J$941,0),IF(M844&gt;0,(25-$M844)*'Hintergrund Berechnung'!$J$942,0)),0)</f>
        <v>0</v>
      </c>
      <c r="V844" s="18" t="e">
        <f t="shared" si="41"/>
        <v>#DIV/0!</v>
      </c>
    </row>
    <row r="845" spans="15:22" x14ac:dyDescent="0.5">
      <c r="O845" s="16">
        <f t="shared" si="39"/>
        <v>0</v>
      </c>
      <c r="P845" s="16" t="e">
        <f>IF($C845&lt;16,MAX($E845:$G845)/($D845^0.70558407859294)*'Hintergrund Berechnung'!$I$941,MAX($E845:$G845)/($D845^0.70558407859294)*'Hintergrund Berechnung'!$I$942)</f>
        <v>#DIV/0!</v>
      </c>
      <c r="Q845" s="16" t="e">
        <f>IF($C845&lt;16,MAX($H845:$J845)/($D845^0.70558407859294)*'Hintergrund Berechnung'!$I$941,MAX($H845:$J845)/($D845^0.70558407859294)*'Hintergrund Berechnung'!$I$942)</f>
        <v>#DIV/0!</v>
      </c>
      <c r="R845" s="16" t="e">
        <f t="shared" si="40"/>
        <v>#DIV/0!</v>
      </c>
      <c r="S845" s="16" t="e">
        <f>ROUND(IF(C845&lt;16,$K845/($D845^0.450818786555515)*'Hintergrund Berechnung'!$N$941,$K845/($D845^0.450818786555515)*'Hintergrund Berechnung'!$N$942),0)</f>
        <v>#DIV/0!</v>
      </c>
      <c r="T845" s="16">
        <f>ROUND(IF(C845&lt;16,$L845*'Hintergrund Berechnung'!$O$941,$L845*'Hintergrund Berechnung'!$O$942),0)</f>
        <v>0</v>
      </c>
      <c r="U845" s="16">
        <f>ROUND(IF(C845&lt;16,IF(M845&gt;0,(25-$M845)*'Hintergrund Berechnung'!$J$941,0),IF(M845&gt;0,(25-$M845)*'Hintergrund Berechnung'!$J$942,0)),0)</f>
        <v>0</v>
      </c>
      <c r="V845" s="18" t="e">
        <f t="shared" si="41"/>
        <v>#DIV/0!</v>
      </c>
    </row>
    <row r="846" spans="15:22" x14ac:dyDescent="0.5">
      <c r="O846" s="16">
        <f t="shared" si="39"/>
        <v>0</v>
      </c>
      <c r="P846" s="16" t="e">
        <f>IF($C846&lt;16,MAX($E846:$G846)/($D846^0.70558407859294)*'Hintergrund Berechnung'!$I$941,MAX($E846:$G846)/($D846^0.70558407859294)*'Hintergrund Berechnung'!$I$942)</f>
        <v>#DIV/0!</v>
      </c>
      <c r="Q846" s="16" t="e">
        <f>IF($C846&lt;16,MAX($H846:$J846)/($D846^0.70558407859294)*'Hintergrund Berechnung'!$I$941,MAX($H846:$J846)/($D846^0.70558407859294)*'Hintergrund Berechnung'!$I$942)</f>
        <v>#DIV/0!</v>
      </c>
      <c r="R846" s="16" t="e">
        <f t="shared" si="40"/>
        <v>#DIV/0!</v>
      </c>
      <c r="S846" s="16" t="e">
        <f>ROUND(IF(C846&lt;16,$K846/($D846^0.450818786555515)*'Hintergrund Berechnung'!$N$941,$K846/($D846^0.450818786555515)*'Hintergrund Berechnung'!$N$942),0)</f>
        <v>#DIV/0!</v>
      </c>
      <c r="T846" s="16">
        <f>ROUND(IF(C846&lt;16,$L846*'Hintergrund Berechnung'!$O$941,$L846*'Hintergrund Berechnung'!$O$942),0)</f>
        <v>0</v>
      </c>
      <c r="U846" s="16">
        <f>ROUND(IF(C846&lt;16,IF(M846&gt;0,(25-$M846)*'Hintergrund Berechnung'!$J$941,0),IF(M846&gt;0,(25-$M846)*'Hintergrund Berechnung'!$J$942,0)),0)</f>
        <v>0</v>
      </c>
      <c r="V846" s="18" t="e">
        <f t="shared" si="41"/>
        <v>#DIV/0!</v>
      </c>
    </row>
    <row r="847" spans="15:22" x14ac:dyDescent="0.5">
      <c r="O847" s="16">
        <f t="shared" si="39"/>
        <v>0</v>
      </c>
      <c r="P847" s="16" t="e">
        <f>IF($C847&lt;16,MAX($E847:$G847)/($D847^0.70558407859294)*'Hintergrund Berechnung'!$I$941,MAX($E847:$G847)/($D847^0.70558407859294)*'Hintergrund Berechnung'!$I$942)</f>
        <v>#DIV/0!</v>
      </c>
      <c r="Q847" s="16" t="e">
        <f>IF($C847&lt;16,MAX($H847:$J847)/($D847^0.70558407859294)*'Hintergrund Berechnung'!$I$941,MAX($H847:$J847)/($D847^0.70558407859294)*'Hintergrund Berechnung'!$I$942)</f>
        <v>#DIV/0!</v>
      </c>
      <c r="R847" s="16" t="e">
        <f t="shared" si="40"/>
        <v>#DIV/0!</v>
      </c>
      <c r="S847" s="16" t="e">
        <f>ROUND(IF(C847&lt;16,$K847/($D847^0.450818786555515)*'Hintergrund Berechnung'!$N$941,$K847/($D847^0.450818786555515)*'Hintergrund Berechnung'!$N$942),0)</f>
        <v>#DIV/0!</v>
      </c>
      <c r="T847" s="16">
        <f>ROUND(IF(C847&lt;16,$L847*'Hintergrund Berechnung'!$O$941,$L847*'Hintergrund Berechnung'!$O$942),0)</f>
        <v>0</v>
      </c>
      <c r="U847" s="16">
        <f>ROUND(IF(C847&lt;16,IF(M847&gt;0,(25-$M847)*'Hintergrund Berechnung'!$J$941,0),IF(M847&gt;0,(25-$M847)*'Hintergrund Berechnung'!$J$942,0)),0)</f>
        <v>0</v>
      </c>
      <c r="V847" s="18" t="e">
        <f t="shared" si="41"/>
        <v>#DIV/0!</v>
      </c>
    </row>
    <row r="848" spans="15:22" x14ac:dyDescent="0.5">
      <c r="O848" s="16">
        <f t="shared" si="39"/>
        <v>0</v>
      </c>
      <c r="P848" s="16" t="e">
        <f>IF($C848&lt;16,MAX($E848:$G848)/($D848^0.70558407859294)*'Hintergrund Berechnung'!$I$941,MAX($E848:$G848)/($D848^0.70558407859294)*'Hintergrund Berechnung'!$I$942)</f>
        <v>#DIV/0!</v>
      </c>
      <c r="Q848" s="16" t="e">
        <f>IF($C848&lt;16,MAX($H848:$J848)/($D848^0.70558407859294)*'Hintergrund Berechnung'!$I$941,MAX($H848:$J848)/($D848^0.70558407859294)*'Hintergrund Berechnung'!$I$942)</f>
        <v>#DIV/0!</v>
      </c>
      <c r="R848" s="16" t="e">
        <f t="shared" si="40"/>
        <v>#DIV/0!</v>
      </c>
      <c r="S848" s="16" t="e">
        <f>ROUND(IF(C848&lt;16,$K848/($D848^0.450818786555515)*'Hintergrund Berechnung'!$N$941,$K848/($D848^0.450818786555515)*'Hintergrund Berechnung'!$N$942),0)</f>
        <v>#DIV/0!</v>
      </c>
      <c r="T848" s="16">
        <f>ROUND(IF(C848&lt;16,$L848*'Hintergrund Berechnung'!$O$941,$L848*'Hintergrund Berechnung'!$O$942),0)</f>
        <v>0</v>
      </c>
      <c r="U848" s="16">
        <f>ROUND(IF(C848&lt;16,IF(M848&gt;0,(25-$M848)*'Hintergrund Berechnung'!$J$941,0),IF(M848&gt;0,(25-$M848)*'Hintergrund Berechnung'!$J$942,0)),0)</f>
        <v>0</v>
      </c>
      <c r="V848" s="18" t="e">
        <f t="shared" si="41"/>
        <v>#DIV/0!</v>
      </c>
    </row>
    <row r="849" spans="15:22" x14ac:dyDescent="0.5">
      <c r="O849" s="16">
        <f t="shared" si="39"/>
        <v>0</v>
      </c>
      <c r="P849" s="16" t="e">
        <f>IF($C849&lt;16,MAX($E849:$G849)/($D849^0.70558407859294)*'Hintergrund Berechnung'!$I$941,MAX($E849:$G849)/($D849^0.70558407859294)*'Hintergrund Berechnung'!$I$942)</f>
        <v>#DIV/0!</v>
      </c>
      <c r="Q849" s="16" t="e">
        <f>IF($C849&lt;16,MAX($H849:$J849)/($D849^0.70558407859294)*'Hintergrund Berechnung'!$I$941,MAX($H849:$J849)/($D849^0.70558407859294)*'Hintergrund Berechnung'!$I$942)</f>
        <v>#DIV/0!</v>
      </c>
      <c r="R849" s="16" t="e">
        <f t="shared" si="40"/>
        <v>#DIV/0!</v>
      </c>
      <c r="S849" s="16" t="e">
        <f>ROUND(IF(C849&lt;16,$K849/($D849^0.450818786555515)*'Hintergrund Berechnung'!$N$941,$K849/($D849^0.450818786555515)*'Hintergrund Berechnung'!$N$942),0)</f>
        <v>#DIV/0!</v>
      </c>
      <c r="T849" s="16">
        <f>ROUND(IF(C849&lt;16,$L849*'Hintergrund Berechnung'!$O$941,$L849*'Hintergrund Berechnung'!$O$942),0)</f>
        <v>0</v>
      </c>
      <c r="U849" s="16">
        <f>ROUND(IF(C849&lt;16,IF(M849&gt;0,(25-$M849)*'Hintergrund Berechnung'!$J$941,0),IF(M849&gt;0,(25-$M849)*'Hintergrund Berechnung'!$J$942,0)),0)</f>
        <v>0</v>
      </c>
      <c r="V849" s="18" t="e">
        <f t="shared" si="41"/>
        <v>#DIV/0!</v>
      </c>
    </row>
    <row r="850" spans="15:22" x14ac:dyDescent="0.5">
      <c r="O850" s="16">
        <f t="shared" si="39"/>
        <v>0</v>
      </c>
      <c r="P850" s="16" t="e">
        <f>IF($C850&lt;16,MAX($E850:$G850)/($D850^0.70558407859294)*'Hintergrund Berechnung'!$I$941,MAX($E850:$G850)/($D850^0.70558407859294)*'Hintergrund Berechnung'!$I$942)</f>
        <v>#DIV/0!</v>
      </c>
      <c r="Q850" s="16" t="e">
        <f>IF($C850&lt;16,MAX($H850:$J850)/($D850^0.70558407859294)*'Hintergrund Berechnung'!$I$941,MAX($H850:$J850)/($D850^0.70558407859294)*'Hintergrund Berechnung'!$I$942)</f>
        <v>#DIV/0!</v>
      </c>
      <c r="R850" s="16" t="e">
        <f t="shared" si="40"/>
        <v>#DIV/0!</v>
      </c>
      <c r="S850" s="16" t="e">
        <f>ROUND(IF(C850&lt;16,$K850/($D850^0.450818786555515)*'Hintergrund Berechnung'!$N$941,$K850/($D850^0.450818786555515)*'Hintergrund Berechnung'!$N$942),0)</f>
        <v>#DIV/0!</v>
      </c>
      <c r="T850" s="16">
        <f>ROUND(IF(C850&lt;16,$L850*'Hintergrund Berechnung'!$O$941,$L850*'Hintergrund Berechnung'!$O$942),0)</f>
        <v>0</v>
      </c>
      <c r="U850" s="16">
        <f>ROUND(IF(C850&lt;16,IF(M850&gt;0,(25-$M850)*'Hintergrund Berechnung'!$J$941,0),IF(M850&gt;0,(25-$M850)*'Hintergrund Berechnung'!$J$942,0)),0)</f>
        <v>0</v>
      </c>
      <c r="V850" s="18" t="e">
        <f t="shared" si="41"/>
        <v>#DIV/0!</v>
      </c>
    </row>
    <row r="851" spans="15:22" x14ac:dyDescent="0.5">
      <c r="O851" s="16">
        <f t="shared" si="39"/>
        <v>0</v>
      </c>
      <c r="P851" s="16" t="e">
        <f>IF($C851&lt;16,MAX($E851:$G851)/($D851^0.70558407859294)*'Hintergrund Berechnung'!$I$941,MAX($E851:$G851)/($D851^0.70558407859294)*'Hintergrund Berechnung'!$I$942)</f>
        <v>#DIV/0!</v>
      </c>
      <c r="Q851" s="16" t="e">
        <f>IF($C851&lt;16,MAX($H851:$J851)/($D851^0.70558407859294)*'Hintergrund Berechnung'!$I$941,MAX($H851:$J851)/($D851^0.70558407859294)*'Hintergrund Berechnung'!$I$942)</f>
        <v>#DIV/0!</v>
      </c>
      <c r="R851" s="16" t="e">
        <f t="shared" si="40"/>
        <v>#DIV/0!</v>
      </c>
      <c r="S851" s="16" t="e">
        <f>ROUND(IF(C851&lt;16,$K851/($D851^0.450818786555515)*'Hintergrund Berechnung'!$N$941,$K851/($D851^0.450818786555515)*'Hintergrund Berechnung'!$N$942),0)</f>
        <v>#DIV/0!</v>
      </c>
      <c r="T851" s="16">
        <f>ROUND(IF(C851&lt;16,$L851*'Hintergrund Berechnung'!$O$941,$L851*'Hintergrund Berechnung'!$O$942),0)</f>
        <v>0</v>
      </c>
      <c r="U851" s="16">
        <f>ROUND(IF(C851&lt;16,IF(M851&gt;0,(25-$M851)*'Hintergrund Berechnung'!$J$941,0),IF(M851&gt;0,(25-$M851)*'Hintergrund Berechnung'!$J$942,0)),0)</f>
        <v>0</v>
      </c>
      <c r="V851" s="18" t="e">
        <f t="shared" si="41"/>
        <v>#DIV/0!</v>
      </c>
    </row>
    <row r="852" spans="15:22" x14ac:dyDescent="0.5">
      <c r="O852" s="16">
        <f t="shared" si="39"/>
        <v>0</v>
      </c>
      <c r="P852" s="16" t="e">
        <f>IF($C852&lt;16,MAX($E852:$G852)/($D852^0.70558407859294)*'Hintergrund Berechnung'!$I$941,MAX($E852:$G852)/($D852^0.70558407859294)*'Hintergrund Berechnung'!$I$942)</f>
        <v>#DIV/0!</v>
      </c>
      <c r="Q852" s="16" t="e">
        <f>IF($C852&lt;16,MAX($H852:$J852)/($D852^0.70558407859294)*'Hintergrund Berechnung'!$I$941,MAX($H852:$J852)/($D852^0.70558407859294)*'Hintergrund Berechnung'!$I$942)</f>
        <v>#DIV/0!</v>
      </c>
      <c r="R852" s="16" t="e">
        <f t="shared" si="40"/>
        <v>#DIV/0!</v>
      </c>
      <c r="S852" s="16" t="e">
        <f>ROUND(IF(C852&lt;16,$K852/($D852^0.450818786555515)*'Hintergrund Berechnung'!$N$941,$K852/($D852^0.450818786555515)*'Hintergrund Berechnung'!$N$942),0)</f>
        <v>#DIV/0!</v>
      </c>
      <c r="T852" s="16">
        <f>ROUND(IF(C852&lt;16,$L852*'Hintergrund Berechnung'!$O$941,$L852*'Hintergrund Berechnung'!$O$942),0)</f>
        <v>0</v>
      </c>
      <c r="U852" s="16">
        <f>ROUND(IF(C852&lt;16,IF(M852&gt;0,(25-$M852)*'Hintergrund Berechnung'!$J$941,0),IF(M852&gt;0,(25-$M852)*'Hintergrund Berechnung'!$J$942,0)),0)</f>
        <v>0</v>
      </c>
      <c r="V852" s="18" t="e">
        <f t="shared" si="41"/>
        <v>#DIV/0!</v>
      </c>
    </row>
    <row r="853" spans="15:22" x14ac:dyDescent="0.5">
      <c r="O853" s="16">
        <f t="shared" si="39"/>
        <v>0</v>
      </c>
      <c r="P853" s="16" t="e">
        <f>IF($C853&lt;16,MAX($E853:$G853)/($D853^0.70558407859294)*'Hintergrund Berechnung'!$I$941,MAX($E853:$G853)/($D853^0.70558407859294)*'Hintergrund Berechnung'!$I$942)</f>
        <v>#DIV/0!</v>
      </c>
      <c r="Q853" s="16" t="e">
        <f>IF($C853&lt;16,MAX($H853:$J853)/($D853^0.70558407859294)*'Hintergrund Berechnung'!$I$941,MAX($H853:$J853)/($D853^0.70558407859294)*'Hintergrund Berechnung'!$I$942)</f>
        <v>#DIV/0!</v>
      </c>
      <c r="R853" s="16" t="e">
        <f t="shared" si="40"/>
        <v>#DIV/0!</v>
      </c>
      <c r="S853" s="16" t="e">
        <f>ROUND(IF(C853&lt;16,$K853/($D853^0.450818786555515)*'Hintergrund Berechnung'!$N$941,$K853/($D853^0.450818786555515)*'Hintergrund Berechnung'!$N$942),0)</f>
        <v>#DIV/0!</v>
      </c>
      <c r="T853" s="16">
        <f>ROUND(IF(C853&lt;16,$L853*'Hintergrund Berechnung'!$O$941,$L853*'Hintergrund Berechnung'!$O$942),0)</f>
        <v>0</v>
      </c>
      <c r="U853" s="16">
        <f>ROUND(IF(C853&lt;16,IF(M853&gt;0,(25-$M853)*'Hintergrund Berechnung'!$J$941,0),IF(M853&gt;0,(25-$M853)*'Hintergrund Berechnung'!$J$942,0)),0)</f>
        <v>0</v>
      </c>
      <c r="V853" s="18" t="e">
        <f t="shared" si="41"/>
        <v>#DIV/0!</v>
      </c>
    </row>
    <row r="854" spans="15:22" x14ac:dyDescent="0.5">
      <c r="O854" s="16">
        <f t="shared" si="39"/>
        <v>0</v>
      </c>
      <c r="P854" s="16" t="e">
        <f>IF($C854&lt;16,MAX($E854:$G854)/($D854^0.70558407859294)*'Hintergrund Berechnung'!$I$941,MAX($E854:$G854)/($D854^0.70558407859294)*'Hintergrund Berechnung'!$I$942)</f>
        <v>#DIV/0!</v>
      </c>
      <c r="Q854" s="16" t="e">
        <f>IF($C854&lt;16,MAX($H854:$J854)/($D854^0.70558407859294)*'Hintergrund Berechnung'!$I$941,MAX($H854:$J854)/($D854^0.70558407859294)*'Hintergrund Berechnung'!$I$942)</f>
        <v>#DIV/0!</v>
      </c>
      <c r="R854" s="16" t="e">
        <f t="shared" si="40"/>
        <v>#DIV/0!</v>
      </c>
      <c r="S854" s="16" t="e">
        <f>ROUND(IF(C854&lt;16,$K854/($D854^0.450818786555515)*'Hintergrund Berechnung'!$N$941,$K854/($D854^0.450818786555515)*'Hintergrund Berechnung'!$N$942),0)</f>
        <v>#DIV/0!</v>
      </c>
      <c r="T854" s="16">
        <f>ROUND(IF(C854&lt;16,$L854*'Hintergrund Berechnung'!$O$941,$L854*'Hintergrund Berechnung'!$O$942),0)</f>
        <v>0</v>
      </c>
      <c r="U854" s="16">
        <f>ROUND(IF(C854&lt;16,IF(M854&gt;0,(25-$M854)*'Hintergrund Berechnung'!$J$941,0),IF(M854&gt;0,(25-$M854)*'Hintergrund Berechnung'!$J$942,0)),0)</f>
        <v>0</v>
      </c>
      <c r="V854" s="18" t="e">
        <f t="shared" si="41"/>
        <v>#DIV/0!</v>
      </c>
    </row>
    <row r="855" spans="15:22" x14ac:dyDescent="0.5">
      <c r="O855" s="16">
        <f t="shared" si="39"/>
        <v>0</v>
      </c>
      <c r="P855" s="16" t="e">
        <f>IF($C855&lt;16,MAX($E855:$G855)/($D855^0.70558407859294)*'Hintergrund Berechnung'!$I$941,MAX($E855:$G855)/($D855^0.70558407859294)*'Hintergrund Berechnung'!$I$942)</f>
        <v>#DIV/0!</v>
      </c>
      <c r="Q855" s="16" t="e">
        <f>IF($C855&lt;16,MAX($H855:$J855)/($D855^0.70558407859294)*'Hintergrund Berechnung'!$I$941,MAX($H855:$J855)/($D855^0.70558407859294)*'Hintergrund Berechnung'!$I$942)</f>
        <v>#DIV/0!</v>
      </c>
      <c r="R855" s="16" t="e">
        <f t="shared" si="40"/>
        <v>#DIV/0!</v>
      </c>
      <c r="S855" s="16" t="e">
        <f>ROUND(IF(C855&lt;16,$K855/($D855^0.450818786555515)*'Hintergrund Berechnung'!$N$941,$K855/($D855^0.450818786555515)*'Hintergrund Berechnung'!$N$942),0)</f>
        <v>#DIV/0!</v>
      </c>
      <c r="T855" s="16">
        <f>ROUND(IF(C855&lt;16,$L855*'Hintergrund Berechnung'!$O$941,$L855*'Hintergrund Berechnung'!$O$942),0)</f>
        <v>0</v>
      </c>
      <c r="U855" s="16">
        <f>ROUND(IF(C855&lt;16,IF(M855&gt;0,(25-$M855)*'Hintergrund Berechnung'!$J$941,0),IF(M855&gt;0,(25-$M855)*'Hintergrund Berechnung'!$J$942,0)),0)</f>
        <v>0</v>
      </c>
      <c r="V855" s="18" t="e">
        <f t="shared" si="41"/>
        <v>#DIV/0!</v>
      </c>
    </row>
    <row r="856" spans="15:22" x14ac:dyDescent="0.5">
      <c r="O856" s="16">
        <f t="shared" si="39"/>
        <v>0</v>
      </c>
      <c r="P856" s="16" t="e">
        <f>IF($C856&lt;16,MAX($E856:$G856)/($D856^0.70558407859294)*'Hintergrund Berechnung'!$I$941,MAX($E856:$G856)/($D856^0.70558407859294)*'Hintergrund Berechnung'!$I$942)</f>
        <v>#DIV/0!</v>
      </c>
      <c r="Q856" s="16" t="e">
        <f>IF($C856&lt;16,MAX($H856:$J856)/($D856^0.70558407859294)*'Hintergrund Berechnung'!$I$941,MAX($H856:$J856)/($D856^0.70558407859294)*'Hintergrund Berechnung'!$I$942)</f>
        <v>#DIV/0!</v>
      </c>
      <c r="R856" s="16" t="e">
        <f t="shared" si="40"/>
        <v>#DIV/0!</v>
      </c>
      <c r="S856" s="16" t="e">
        <f>ROUND(IF(C856&lt;16,$K856/($D856^0.450818786555515)*'Hintergrund Berechnung'!$N$941,$K856/($D856^0.450818786555515)*'Hintergrund Berechnung'!$N$942),0)</f>
        <v>#DIV/0!</v>
      </c>
      <c r="T856" s="16">
        <f>ROUND(IF(C856&lt;16,$L856*'Hintergrund Berechnung'!$O$941,$L856*'Hintergrund Berechnung'!$O$942),0)</f>
        <v>0</v>
      </c>
      <c r="U856" s="16">
        <f>ROUND(IF(C856&lt;16,IF(M856&gt;0,(25-$M856)*'Hintergrund Berechnung'!$J$941,0),IF(M856&gt;0,(25-$M856)*'Hintergrund Berechnung'!$J$942,0)),0)</f>
        <v>0</v>
      </c>
      <c r="V856" s="18" t="e">
        <f t="shared" si="41"/>
        <v>#DIV/0!</v>
      </c>
    </row>
    <row r="857" spans="15:22" x14ac:dyDescent="0.5">
      <c r="O857" s="16">
        <f t="shared" si="39"/>
        <v>0</v>
      </c>
      <c r="P857" s="16" t="e">
        <f>IF($C857&lt;16,MAX($E857:$G857)/($D857^0.70558407859294)*'Hintergrund Berechnung'!$I$941,MAX($E857:$G857)/($D857^0.70558407859294)*'Hintergrund Berechnung'!$I$942)</f>
        <v>#DIV/0!</v>
      </c>
      <c r="Q857" s="16" t="e">
        <f>IF($C857&lt;16,MAX($H857:$J857)/($D857^0.70558407859294)*'Hintergrund Berechnung'!$I$941,MAX($H857:$J857)/($D857^0.70558407859294)*'Hintergrund Berechnung'!$I$942)</f>
        <v>#DIV/0!</v>
      </c>
      <c r="R857" s="16" t="e">
        <f t="shared" si="40"/>
        <v>#DIV/0!</v>
      </c>
      <c r="S857" s="16" t="e">
        <f>ROUND(IF(C857&lt;16,$K857/($D857^0.450818786555515)*'Hintergrund Berechnung'!$N$941,$K857/($D857^0.450818786555515)*'Hintergrund Berechnung'!$N$942),0)</f>
        <v>#DIV/0!</v>
      </c>
      <c r="T857" s="16">
        <f>ROUND(IF(C857&lt;16,$L857*'Hintergrund Berechnung'!$O$941,$L857*'Hintergrund Berechnung'!$O$942),0)</f>
        <v>0</v>
      </c>
      <c r="U857" s="16">
        <f>ROUND(IF(C857&lt;16,IF(M857&gt;0,(25-$M857)*'Hintergrund Berechnung'!$J$941,0),IF(M857&gt;0,(25-$M857)*'Hintergrund Berechnung'!$J$942,0)),0)</f>
        <v>0</v>
      </c>
      <c r="V857" s="18" t="e">
        <f t="shared" si="41"/>
        <v>#DIV/0!</v>
      </c>
    </row>
    <row r="858" spans="15:22" x14ac:dyDescent="0.5">
      <c r="O858" s="16">
        <f t="shared" si="39"/>
        <v>0</v>
      </c>
      <c r="P858" s="16" t="e">
        <f>IF($C858&lt;16,MAX($E858:$G858)/($D858^0.70558407859294)*'Hintergrund Berechnung'!$I$941,MAX($E858:$G858)/($D858^0.70558407859294)*'Hintergrund Berechnung'!$I$942)</f>
        <v>#DIV/0!</v>
      </c>
      <c r="Q858" s="16" t="e">
        <f>IF($C858&lt;16,MAX($H858:$J858)/($D858^0.70558407859294)*'Hintergrund Berechnung'!$I$941,MAX($H858:$J858)/($D858^0.70558407859294)*'Hintergrund Berechnung'!$I$942)</f>
        <v>#DIV/0!</v>
      </c>
      <c r="R858" s="16" t="e">
        <f t="shared" si="40"/>
        <v>#DIV/0!</v>
      </c>
      <c r="S858" s="16" t="e">
        <f>ROUND(IF(C858&lt;16,$K858/($D858^0.450818786555515)*'Hintergrund Berechnung'!$N$941,$K858/($D858^0.450818786555515)*'Hintergrund Berechnung'!$N$942),0)</f>
        <v>#DIV/0!</v>
      </c>
      <c r="T858" s="16">
        <f>ROUND(IF(C858&lt;16,$L858*'Hintergrund Berechnung'!$O$941,$L858*'Hintergrund Berechnung'!$O$942),0)</f>
        <v>0</v>
      </c>
      <c r="U858" s="16">
        <f>ROUND(IF(C858&lt;16,IF(M858&gt;0,(25-$M858)*'Hintergrund Berechnung'!$J$941,0),IF(M858&gt;0,(25-$M858)*'Hintergrund Berechnung'!$J$942,0)),0)</f>
        <v>0</v>
      </c>
      <c r="V858" s="18" t="e">
        <f t="shared" si="41"/>
        <v>#DIV/0!</v>
      </c>
    </row>
    <row r="859" spans="15:22" x14ac:dyDescent="0.5">
      <c r="O859" s="16">
        <f t="shared" si="39"/>
        <v>0</v>
      </c>
      <c r="P859" s="16" t="e">
        <f>IF($C859&lt;16,MAX($E859:$G859)/($D859^0.70558407859294)*'Hintergrund Berechnung'!$I$941,MAX($E859:$G859)/($D859^0.70558407859294)*'Hintergrund Berechnung'!$I$942)</f>
        <v>#DIV/0!</v>
      </c>
      <c r="Q859" s="16" t="e">
        <f>IF($C859&lt;16,MAX($H859:$J859)/($D859^0.70558407859294)*'Hintergrund Berechnung'!$I$941,MAX($H859:$J859)/($D859^0.70558407859294)*'Hintergrund Berechnung'!$I$942)</f>
        <v>#DIV/0!</v>
      </c>
      <c r="R859" s="16" t="e">
        <f t="shared" si="40"/>
        <v>#DIV/0!</v>
      </c>
      <c r="S859" s="16" t="e">
        <f>ROUND(IF(C859&lt;16,$K859/($D859^0.450818786555515)*'Hintergrund Berechnung'!$N$941,$K859/($D859^0.450818786555515)*'Hintergrund Berechnung'!$N$942),0)</f>
        <v>#DIV/0!</v>
      </c>
      <c r="T859" s="16">
        <f>ROUND(IF(C859&lt;16,$L859*'Hintergrund Berechnung'!$O$941,$L859*'Hintergrund Berechnung'!$O$942),0)</f>
        <v>0</v>
      </c>
      <c r="U859" s="16">
        <f>ROUND(IF(C859&lt;16,IF(M859&gt;0,(25-$M859)*'Hintergrund Berechnung'!$J$941,0),IF(M859&gt;0,(25-$M859)*'Hintergrund Berechnung'!$J$942,0)),0)</f>
        <v>0</v>
      </c>
      <c r="V859" s="18" t="e">
        <f t="shared" si="41"/>
        <v>#DIV/0!</v>
      </c>
    </row>
    <row r="860" spans="15:22" x14ac:dyDescent="0.5">
      <c r="O860" s="16">
        <f t="shared" si="39"/>
        <v>0</v>
      </c>
      <c r="P860" s="16" t="e">
        <f>IF($C860&lt;16,MAX($E860:$G860)/($D860^0.70558407859294)*'Hintergrund Berechnung'!$I$941,MAX($E860:$G860)/($D860^0.70558407859294)*'Hintergrund Berechnung'!$I$942)</f>
        <v>#DIV/0!</v>
      </c>
      <c r="Q860" s="16" t="e">
        <f>IF($C860&lt;16,MAX($H860:$J860)/($D860^0.70558407859294)*'Hintergrund Berechnung'!$I$941,MAX($H860:$J860)/($D860^0.70558407859294)*'Hintergrund Berechnung'!$I$942)</f>
        <v>#DIV/0!</v>
      </c>
      <c r="R860" s="16" t="e">
        <f t="shared" si="40"/>
        <v>#DIV/0!</v>
      </c>
      <c r="S860" s="16" t="e">
        <f>ROUND(IF(C860&lt;16,$K860/($D860^0.450818786555515)*'Hintergrund Berechnung'!$N$941,$K860/($D860^0.450818786555515)*'Hintergrund Berechnung'!$N$942),0)</f>
        <v>#DIV/0!</v>
      </c>
      <c r="T860" s="16">
        <f>ROUND(IF(C860&lt;16,$L860*'Hintergrund Berechnung'!$O$941,$L860*'Hintergrund Berechnung'!$O$942),0)</f>
        <v>0</v>
      </c>
      <c r="U860" s="16">
        <f>ROUND(IF(C860&lt;16,IF(M860&gt;0,(25-$M860)*'Hintergrund Berechnung'!$J$941,0),IF(M860&gt;0,(25-$M860)*'Hintergrund Berechnung'!$J$942,0)),0)</f>
        <v>0</v>
      </c>
      <c r="V860" s="18" t="e">
        <f t="shared" si="41"/>
        <v>#DIV/0!</v>
      </c>
    </row>
    <row r="861" spans="15:22" x14ac:dyDescent="0.5">
      <c r="O861" s="16">
        <f t="shared" si="39"/>
        <v>0</v>
      </c>
      <c r="P861" s="16" t="e">
        <f>IF($C861&lt;16,MAX($E861:$G861)/($D861^0.70558407859294)*'Hintergrund Berechnung'!$I$941,MAX($E861:$G861)/($D861^0.70558407859294)*'Hintergrund Berechnung'!$I$942)</f>
        <v>#DIV/0!</v>
      </c>
      <c r="Q861" s="16" t="e">
        <f>IF($C861&lt;16,MAX($H861:$J861)/($D861^0.70558407859294)*'Hintergrund Berechnung'!$I$941,MAX($H861:$J861)/($D861^0.70558407859294)*'Hintergrund Berechnung'!$I$942)</f>
        <v>#DIV/0!</v>
      </c>
      <c r="R861" s="16" t="e">
        <f t="shared" si="40"/>
        <v>#DIV/0!</v>
      </c>
      <c r="S861" s="16" t="e">
        <f>ROUND(IF(C861&lt;16,$K861/($D861^0.450818786555515)*'Hintergrund Berechnung'!$N$941,$K861/($D861^0.450818786555515)*'Hintergrund Berechnung'!$N$942),0)</f>
        <v>#DIV/0!</v>
      </c>
      <c r="T861" s="16">
        <f>ROUND(IF(C861&lt;16,$L861*'Hintergrund Berechnung'!$O$941,$L861*'Hintergrund Berechnung'!$O$942),0)</f>
        <v>0</v>
      </c>
      <c r="U861" s="16">
        <f>ROUND(IF(C861&lt;16,IF(M861&gt;0,(25-$M861)*'Hintergrund Berechnung'!$J$941,0),IF(M861&gt;0,(25-$M861)*'Hintergrund Berechnung'!$J$942,0)),0)</f>
        <v>0</v>
      </c>
      <c r="V861" s="18" t="e">
        <f t="shared" si="41"/>
        <v>#DIV/0!</v>
      </c>
    </row>
    <row r="862" spans="15:22" x14ac:dyDescent="0.5">
      <c r="O862" s="16">
        <f t="shared" si="39"/>
        <v>0</v>
      </c>
      <c r="P862" s="16" t="e">
        <f>IF($C862&lt;16,MAX($E862:$G862)/($D862^0.70558407859294)*'Hintergrund Berechnung'!$I$941,MAX($E862:$G862)/($D862^0.70558407859294)*'Hintergrund Berechnung'!$I$942)</f>
        <v>#DIV/0!</v>
      </c>
      <c r="Q862" s="16" t="e">
        <f>IF($C862&lt;16,MAX($H862:$J862)/($D862^0.70558407859294)*'Hintergrund Berechnung'!$I$941,MAX($H862:$J862)/($D862^0.70558407859294)*'Hintergrund Berechnung'!$I$942)</f>
        <v>#DIV/0!</v>
      </c>
      <c r="R862" s="16" t="e">
        <f t="shared" si="40"/>
        <v>#DIV/0!</v>
      </c>
      <c r="S862" s="16" t="e">
        <f>ROUND(IF(C862&lt;16,$K862/($D862^0.450818786555515)*'Hintergrund Berechnung'!$N$941,$K862/($D862^0.450818786555515)*'Hintergrund Berechnung'!$N$942),0)</f>
        <v>#DIV/0!</v>
      </c>
      <c r="T862" s="16">
        <f>ROUND(IF(C862&lt;16,$L862*'Hintergrund Berechnung'!$O$941,$L862*'Hintergrund Berechnung'!$O$942),0)</f>
        <v>0</v>
      </c>
      <c r="U862" s="16">
        <f>ROUND(IF(C862&lt;16,IF(M862&gt;0,(25-$M862)*'Hintergrund Berechnung'!$J$941,0),IF(M862&gt;0,(25-$M862)*'Hintergrund Berechnung'!$J$942,0)),0)</f>
        <v>0</v>
      </c>
      <c r="V862" s="18" t="e">
        <f t="shared" si="41"/>
        <v>#DIV/0!</v>
      </c>
    </row>
    <row r="863" spans="15:22" x14ac:dyDescent="0.5">
      <c r="O863" s="16">
        <f t="shared" si="39"/>
        <v>0</v>
      </c>
      <c r="P863" s="16" t="e">
        <f>IF($C863&lt;16,MAX($E863:$G863)/($D863^0.70558407859294)*'Hintergrund Berechnung'!$I$941,MAX($E863:$G863)/($D863^0.70558407859294)*'Hintergrund Berechnung'!$I$942)</f>
        <v>#DIV/0!</v>
      </c>
      <c r="Q863" s="16" t="e">
        <f>IF($C863&lt;16,MAX($H863:$J863)/($D863^0.70558407859294)*'Hintergrund Berechnung'!$I$941,MAX($H863:$J863)/($D863^0.70558407859294)*'Hintergrund Berechnung'!$I$942)</f>
        <v>#DIV/0!</v>
      </c>
      <c r="R863" s="16" t="e">
        <f t="shared" si="40"/>
        <v>#DIV/0!</v>
      </c>
      <c r="S863" s="16" t="e">
        <f>ROUND(IF(C863&lt;16,$K863/($D863^0.450818786555515)*'Hintergrund Berechnung'!$N$941,$K863/($D863^0.450818786555515)*'Hintergrund Berechnung'!$N$942),0)</f>
        <v>#DIV/0!</v>
      </c>
      <c r="T863" s="16">
        <f>ROUND(IF(C863&lt;16,$L863*'Hintergrund Berechnung'!$O$941,$L863*'Hintergrund Berechnung'!$O$942),0)</f>
        <v>0</v>
      </c>
      <c r="U863" s="16">
        <f>ROUND(IF(C863&lt;16,IF(M863&gt;0,(25-$M863)*'Hintergrund Berechnung'!$J$941,0),IF(M863&gt;0,(25-$M863)*'Hintergrund Berechnung'!$J$942,0)),0)</f>
        <v>0</v>
      </c>
      <c r="V863" s="18" t="e">
        <f t="shared" si="41"/>
        <v>#DIV/0!</v>
      </c>
    </row>
    <row r="864" spans="15:22" x14ac:dyDescent="0.5">
      <c r="O864" s="16">
        <f t="shared" si="39"/>
        <v>0</v>
      </c>
      <c r="P864" s="16" t="e">
        <f>IF($C864&lt;16,MAX($E864:$G864)/($D864^0.70558407859294)*'Hintergrund Berechnung'!$I$941,MAX($E864:$G864)/($D864^0.70558407859294)*'Hintergrund Berechnung'!$I$942)</f>
        <v>#DIV/0!</v>
      </c>
      <c r="Q864" s="16" t="e">
        <f>IF($C864&lt;16,MAX($H864:$J864)/($D864^0.70558407859294)*'Hintergrund Berechnung'!$I$941,MAX($H864:$J864)/($D864^0.70558407859294)*'Hintergrund Berechnung'!$I$942)</f>
        <v>#DIV/0!</v>
      </c>
      <c r="R864" s="16" t="e">
        <f t="shared" si="40"/>
        <v>#DIV/0!</v>
      </c>
      <c r="S864" s="16" t="e">
        <f>ROUND(IF(C864&lt;16,$K864/($D864^0.450818786555515)*'Hintergrund Berechnung'!$N$941,$K864/($D864^0.450818786555515)*'Hintergrund Berechnung'!$N$942),0)</f>
        <v>#DIV/0!</v>
      </c>
      <c r="T864" s="16">
        <f>ROUND(IF(C864&lt;16,$L864*'Hintergrund Berechnung'!$O$941,$L864*'Hintergrund Berechnung'!$O$942),0)</f>
        <v>0</v>
      </c>
      <c r="U864" s="16">
        <f>ROUND(IF(C864&lt;16,IF(M864&gt;0,(25-$M864)*'Hintergrund Berechnung'!$J$941,0),IF(M864&gt;0,(25-$M864)*'Hintergrund Berechnung'!$J$942,0)),0)</f>
        <v>0</v>
      </c>
      <c r="V864" s="18" t="e">
        <f t="shared" si="41"/>
        <v>#DIV/0!</v>
      </c>
    </row>
    <row r="865" spans="15:22" x14ac:dyDescent="0.5">
      <c r="O865" s="16">
        <f t="shared" si="39"/>
        <v>0</v>
      </c>
      <c r="P865" s="16" t="e">
        <f>IF($C865&lt;16,MAX($E865:$G865)/($D865^0.70558407859294)*'Hintergrund Berechnung'!$I$941,MAX($E865:$G865)/($D865^0.70558407859294)*'Hintergrund Berechnung'!$I$942)</f>
        <v>#DIV/0!</v>
      </c>
      <c r="Q865" s="16" t="e">
        <f>IF($C865&lt;16,MAX($H865:$J865)/($D865^0.70558407859294)*'Hintergrund Berechnung'!$I$941,MAX($H865:$J865)/($D865^0.70558407859294)*'Hintergrund Berechnung'!$I$942)</f>
        <v>#DIV/0!</v>
      </c>
      <c r="R865" s="16" t="e">
        <f t="shared" si="40"/>
        <v>#DIV/0!</v>
      </c>
      <c r="S865" s="16" t="e">
        <f>ROUND(IF(C865&lt;16,$K865/($D865^0.450818786555515)*'Hintergrund Berechnung'!$N$941,$K865/($D865^0.450818786555515)*'Hintergrund Berechnung'!$N$942),0)</f>
        <v>#DIV/0!</v>
      </c>
      <c r="T865" s="16">
        <f>ROUND(IF(C865&lt;16,$L865*'Hintergrund Berechnung'!$O$941,$L865*'Hintergrund Berechnung'!$O$942),0)</f>
        <v>0</v>
      </c>
      <c r="U865" s="16">
        <f>ROUND(IF(C865&lt;16,IF(M865&gt;0,(25-$M865)*'Hintergrund Berechnung'!$J$941,0),IF(M865&gt;0,(25-$M865)*'Hintergrund Berechnung'!$J$942,0)),0)</f>
        <v>0</v>
      </c>
      <c r="V865" s="18" t="e">
        <f t="shared" si="41"/>
        <v>#DIV/0!</v>
      </c>
    </row>
    <row r="866" spans="15:22" x14ac:dyDescent="0.5">
      <c r="O866" s="16">
        <f t="shared" si="39"/>
        <v>0</v>
      </c>
      <c r="P866" s="16" t="e">
        <f>IF($C866&lt;16,MAX($E866:$G866)/($D866^0.70558407859294)*'Hintergrund Berechnung'!$I$941,MAX($E866:$G866)/($D866^0.70558407859294)*'Hintergrund Berechnung'!$I$942)</f>
        <v>#DIV/0!</v>
      </c>
      <c r="Q866" s="16" t="e">
        <f>IF($C866&lt;16,MAX($H866:$J866)/($D866^0.70558407859294)*'Hintergrund Berechnung'!$I$941,MAX($H866:$J866)/($D866^0.70558407859294)*'Hintergrund Berechnung'!$I$942)</f>
        <v>#DIV/0!</v>
      </c>
      <c r="R866" s="16" t="e">
        <f t="shared" si="40"/>
        <v>#DIV/0!</v>
      </c>
      <c r="S866" s="16" t="e">
        <f>ROUND(IF(C866&lt;16,$K866/($D866^0.450818786555515)*'Hintergrund Berechnung'!$N$941,$K866/($D866^0.450818786555515)*'Hintergrund Berechnung'!$N$942),0)</f>
        <v>#DIV/0!</v>
      </c>
      <c r="T866" s="16">
        <f>ROUND(IF(C866&lt;16,$L866*'Hintergrund Berechnung'!$O$941,$L866*'Hintergrund Berechnung'!$O$942),0)</f>
        <v>0</v>
      </c>
      <c r="U866" s="16">
        <f>ROUND(IF(C866&lt;16,IF(M866&gt;0,(25-$M866)*'Hintergrund Berechnung'!$J$941,0),IF(M866&gt;0,(25-$M866)*'Hintergrund Berechnung'!$J$942,0)),0)</f>
        <v>0</v>
      </c>
      <c r="V866" s="18" t="e">
        <f t="shared" si="41"/>
        <v>#DIV/0!</v>
      </c>
    </row>
    <row r="867" spans="15:22" x14ac:dyDescent="0.5">
      <c r="O867" s="16">
        <f t="shared" si="39"/>
        <v>0</v>
      </c>
      <c r="P867" s="16" t="e">
        <f>IF($C867&lt;16,MAX($E867:$G867)/($D867^0.70558407859294)*'Hintergrund Berechnung'!$I$941,MAX($E867:$G867)/($D867^0.70558407859294)*'Hintergrund Berechnung'!$I$942)</f>
        <v>#DIV/0!</v>
      </c>
      <c r="Q867" s="16" t="e">
        <f>IF($C867&lt;16,MAX($H867:$J867)/($D867^0.70558407859294)*'Hintergrund Berechnung'!$I$941,MAX($H867:$J867)/($D867^0.70558407859294)*'Hintergrund Berechnung'!$I$942)</f>
        <v>#DIV/0!</v>
      </c>
      <c r="R867" s="16" t="e">
        <f t="shared" si="40"/>
        <v>#DIV/0!</v>
      </c>
      <c r="S867" s="16" t="e">
        <f>ROUND(IF(C867&lt;16,$K867/($D867^0.450818786555515)*'Hintergrund Berechnung'!$N$941,$K867/($D867^0.450818786555515)*'Hintergrund Berechnung'!$N$942),0)</f>
        <v>#DIV/0!</v>
      </c>
      <c r="T867" s="16">
        <f>ROUND(IF(C867&lt;16,$L867*'Hintergrund Berechnung'!$O$941,$L867*'Hintergrund Berechnung'!$O$942),0)</f>
        <v>0</v>
      </c>
      <c r="U867" s="16">
        <f>ROUND(IF(C867&lt;16,IF(M867&gt;0,(25-$M867)*'Hintergrund Berechnung'!$J$941,0),IF(M867&gt;0,(25-$M867)*'Hintergrund Berechnung'!$J$942,0)),0)</f>
        <v>0</v>
      </c>
      <c r="V867" s="18" t="e">
        <f t="shared" si="41"/>
        <v>#DIV/0!</v>
      </c>
    </row>
    <row r="868" spans="15:22" x14ac:dyDescent="0.5">
      <c r="O868" s="16">
        <f t="shared" si="39"/>
        <v>0</v>
      </c>
      <c r="P868" s="16" t="e">
        <f>IF($C868&lt;16,MAX($E868:$G868)/($D868^0.70558407859294)*'Hintergrund Berechnung'!$I$941,MAX($E868:$G868)/($D868^0.70558407859294)*'Hintergrund Berechnung'!$I$942)</f>
        <v>#DIV/0!</v>
      </c>
      <c r="Q868" s="16" t="e">
        <f>IF($C868&lt;16,MAX($H868:$J868)/($D868^0.70558407859294)*'Hintergrund Berechnung'!$I$941,MAX($H868:$J868)/($D868^0.70558407859294)*'Hintergrund Berechnung'!$I$942)</f>
        <v>#DIV/0!</v>
      </c>
      <c r="R868" s="16" t="e">
        <f t="shared" si="40"/>
        <v>#DIV/0!</v>
      </c>
      <c r="S868" s="16" t="e">
        <f>ROUND(IF(C868&lt;16,$K868/($D868^0.450818786555515)*'Hintergrund Berechnung'!$N$941,$K868/($D868^0.450818786555515)*'Hintergrund Berechnung'!$N$942),0)</f>
        <v>#DIV/0!</v>
      </c>
      <c r="T868" s="16">
        <f>ROUND(IF(C868&lt;16,$L868*'Hintergrund Berechnung'!$O$941,$L868*'Hintergrund Berechnung'!$O$942),0)</f>
        <v>0</v>
      </c>
      <c r="U868" s="16">
        <f>ROUND(IF(C868&lt;16,IF(M868&gt;0,(25-$M868)*'Hintergrund Berechnung'!$J$941,0),IF(M868&gt;0,(25-$M868)*'Hintergrund Berechnung'!$J$942,0)),0)</f>
        <v>0</v>
      </c>
      <c r="V868" s="18" t="e">
        <f t="shared" si="41"/>
        <v>#DIV/0!</v>
      </c>
    </row>
    <row r="869" spans="15:22" x14ac:dyDescent="0.5">
      <c r="O869" s="16">
        <f t="shared" si="39"/>
        <v>0</v>
      </c>
      <c r="P869" s="16" t="e">
        <f>IF($C869&lt;16,MAX($E869:$G869)/($D869^0.70558407859294)*'Hintergrund Berechnung'!$I$941,MAX($E869:$G869)/($D869^0.70558407859294)*'Hintergrund Berechnung'!$I$942)</f>
        <v>#DIV/0!</v>
      </c>
      <c r="Q869" s="16" t="e">
        <f>IF($C869&lt;16,MAX($H869:$J869)/($D869^0.70558407859294)*'Hintergrund Berechnung'!$I$941,MAX($H869:$J869)/($D869^0.70558407859294)*'Hintergrund Berechnung'!$I$942)</f>
        <v>#DIV/0!</v>
      </c>
      <c r="R869" s="16" t="e">
        <f t="shared" si="40"/>
        <v>#DIV/0!</v>
      </c>
      <c r="S869" s="16" t="e">
        <f>ROUND(IF(C869&lt;16,$K869/($D869^0.450818786555515)*'Hintergrund Berechnung'!$N$941,$K869/($D869^0.450818786555515)*'Hintergrund Berechnung'!$N$942),0)</f>
        <v>#DIV/0!</v>
      </c>
      <c r="T869" s="16">
        <f>ROUND(IF(C869&lt;16,$L869*'Hintergrund Berechnung'!$O$941,$L869*'Hintergrund Berechnung'!$O$942),0)</f>
        <v>0</v>
      </c>
      <c r="U869" s="16">
        <f>ROUND(IF(C869&lt;16,IF(M869&gt;0,(25-$M869)*'Hintergrund Berechnung'!$J$941,0),IF(M869&gt;0,(25-$M869)*'Hintergrund Berechnung'!$J$942,0)),0)</f>
        <v>0</v>
      </c>
      <c r="V869" s="18" t="e">
        <f t="shared" si="41"/>
        <v>#DIV/0!</v>
      </c>
    </row>
    <row r="870" spans="15:22" x14ac:dyDescent="0.5">
      <c r="O870" s="16">
        <f t="shared" si="39"/>
        <v>0</v>
      </c>
      <c r="P870" s="16" t="e">
        <f>IF($C870&lt;16,MAX($E870:$G870)/($D870^0.70558407859294)*'Hintergrund Berechnung'!$I$941,MAX($E870:$G870)/($D870^0.70558407859294)*'Hintergrund Berechnung'!$I$942)</f>
        <v>#DIV/0!</v>
      </c>
      <c r="Q870" s="16" t="e">
        <f>IF($C870&lt;16,MAX($H870:$J870)/($D870^0.70558407859294)*'Hintergrund Berechnung'!$I$941,MAX($H870:$J870)/($D870^0.70558407859294)*'Hintergrund Berechnung'!$I$942)</f>
        <v>#DIV/0!</v>
      </c>
      <c r="R870" s="16" t="e">
        <f t="shared" si="40"/>
        <v>#DIV/0!</v>
      </c>
      <c r="S870" s="16" t="e">
        <f>ROUND(IF(C870&lt;16,$K870/($D870^0.450818786555515)*'Hintergrund Berechnung'!$N$941,$K870/($D870^0.450818786555515)*'Hintergrund Berechnung'!$N$942),0)</f>
        <v>#DIV/0!</v>
      </c>
      <c r="T870" s="16">
        <f>ROUND(IF(C870&lt;16,$L870*'Hintergrund Berechnung'!$O$941,$L870*'Hintergrund Berechnung'!$O$942),0)</f>
        <v>0</v>
      </c>
      <c r="U870" s="16">
        <f>ROUND(IF(C870&lt;16,IF(M870&gt;0,(25-$M870)*'Hintergrund Berechnung'!$J$941,0),IF(M870&gt;0,(25-$M870)*'Hintergrund Berechnung'!$J$942,0)),0)</f>
        <v>0</v>
      </c>
      <c r="V870" s="18" t="e">
        <f t="shared" si="41"/>
        <v>#DIV/0!</v>
      </c>
    </row>
    <row r="871" spans="15:22" x14ac:dyDescent="0.5">
      <c r="O871" s="16">
        <f t="shared" si="39"/>
        <v>0</v>
      </c>
      <c r="P871" s="16" t="e">
        <f>IF($C871&lt;16,MAX($E871:$G871)/($D871^0.70558407859294)*'Hintergrund Berechnung'!$I$941,MAX($E871:$G871)/($D871^0.70558407859294)*'Hintergrund Berechnung'!$I$942)</f>
        <v>#DIV/0!</v>
      </c>
      <c r="Q871" s="16" t="e">
        <f>IF($C871&lt;16,MAX($H871:$J871)/($D871^0.70558407859294)*'Hintergrund Berechnung'!$I$941,MAX($H871:$J871)/($D871^0.70558407859294)*'Hintergrund Berechnung'!$I$942)</f>
        <v>#DIV/0!</v>
      </c>
      <c r="R871" s="16" t="e">
        <f t="shared" si="40"/>
        <v>#DIV/0!</v>
      </c>
      <c r="S871" s="16" t="e">
        <f>ROUND(IF(C871&lt;16,$K871/($D871^0.450818786555515)*'Hintergrund Berechnung'!$N$941,$K871/($D871^0.450818786555515)*'Hintergrund Berechnung'!$N$942),0)</f>
        <v>#DIV/0!</v>
      </c>
      <c r="T871" s="16">
        <f>ROUND(IF(C871&lt;16,$L871*'Hintergrund Berechnung'!$O$941,$L871*'Hintergrund Berechnung'!$O$942),0)</f>
        <v>0</v>
      </c>
      <c r="U871" s="16">
        <f>ROUND(IF(C871&lt;16,IF(M871&gt;0,(25-$M871)*'Hintergrund Berechnung'!$J$941,0),IF(M871&gt;0,(25-$M871)*'Hintergrund Berechnung'!$J$942,0)),0)</f>
        <v>0</v>
      </c>
      <c r="V871" s="18" t="e">
        <f t="shared" si="41"/>
        <v>#DIV/0!</v>
      </c>
    </row>
    <row r="872" spans="15:22" x14ac:dyDescent="0.5">
      <c r="O872" s="16">
        <f t="shared" si="39"/>
        <v>0</v>
      </c>
      <c r="P872" s="16" t="e">
        <f>IF($C872&lt;16,MAX($E872:$G872)/($D872^0.70558407859294)*'Hintergrund Berechnung'!$I$941,MAX($E872:$G872)/($D872^0.70558407859294)*'Hintergrund Berechnung'!$I$942)</f>
        <v>#DIV/0!</v>
      </c>
      <c r="Q872" s="16" t="e">
        <f>IF($C872&lt;16,MAX($H872:$J872)/($D872^0.70558407859294)*'Hintergrund Berechnung'!$I$941,MAX($H872:$J872)/($D872^0.70558407859294)*'Hintergrund Berechnung'!$I$942)</f>
        <v>#DIV/0!</v>
      </c>
      <c r="R872" s="16" t="e">
        <f t="shared" si="40"/>
        <v>#DIV/0!</v>
      </c>
      <c r="S872" s="16" t="e">
        <f>ROUND(IF(C872&lt;16,$K872/($D872^0.450818786555515)*'Hintergrund Berechnung'!$N$941,$K872/($D872^0.450818786555515)*'Hintergrund Berechnung'!$N$942),0)</f>
        <v>#DIV/0!</v>
      </c>
      <c r="T872" s="16">
        <f>ROUND(IF(C872&lt;16,$L872*'Hintergrund Berechnung'!$O$941,$L872*'Hintergrund Berechnung'!$O$942),0)</f>
        <v>0</v>
      </c>
      <c r="U872" s="16">
        <f>ROUND(IF(C872&lt;16,IF(M872&gt;0,(25-$M872)*'Hintergrund Berechnung'!$J$941,0),IF(M872&gt;0,(25-$M872)*'Hintergrund Berechnung'!$J$942,0)),0)</f>
        <v>0</v>
      </c>
      <c r="V872" s="18" t="e">
        <f t="shared" si="41"/>
        <v>#DIV/0!</v>
      </c>
    </row>
    <row r="873" spans="15:22" x14ac:dyDescent="0.5">
      <c r="O873" s="16">
        <f t="shared" si="39"/>
        <v>0</v>
      </c>
      <c r="P873" s="16" t="e">
        <f>IF($C873&lt;16,MAX($E873:$G873)/($D873^0.70558407859294)*'Hintergrund Berechnung'!$I$941,MAX($E873:$G873)/($D873^0.70558407859294)*'Hintergrund Berechnung'!$I$942)</f>
        <v>#DIV/0!</v>
      </c>
      <c r="Q873" s="16" t="e">
        <f>IF($C873&lt;16,MAX($H873:$J873)/($D873^0.70558407859294)*'Hintergrund Berechnung'!$I$941,MAX($H873:$J873)/($D873^0.70558407859294)*'Hintergrund Berechnung'!$I$942)</f>
        <v>#DIV/0!</v>
      </c>
      <c r="R873" s="16" t="e">
        <f t="shared" si="40"/>
        <v>#DIV/0!</v>
      </c>
      <c r="S873" s="16" t="e">
        <f>ROUND(IF(C873&lt;16,$K873/($D873^0.450818786555515)*'Hintergrund Berechnung'!$N$941,$K873/($D873^0.450818786555515)*'Hintergrund Berechnung'!$N$942),0)</f>
        <v>#DIV/0!</v>
      </c>
      <c r="T873" s="16">
        <f>ROUND(IF(C873&lt;16,$L873*'Hintergrund Berechnung'!$O$941,$L873*'Hintergrund Berechnung'!$O$942),0)</f>
        <v>0</v>
      </c>
      <c r="U873" s="16">
        <f>ROUND(IF(C873&lt;16,IF(M873&gt;0,(25-$M873)*'Hintergrund Berechnung'!$J$941,0),IF(M873&gt;0,(25-$M873)*'Hintergrund Berechnung'!$J$942,0)),0)</f>
        <v>0</v>
      </c>
      <c r="V873" s="18" t="e">
        <f t="shared" si="41"/>
        <v>#DIV/0!</v>
      </c>
    </row>
    <row r="874" spans="15:22" x14ac:dyDescent="0.5">
      <c r="O874" s="16">
        <f t="shared" si="39"/>
        <v>0</v>
      </c>
      <c r="P874" s="16" t="e">
        <f>IF($C874&lt;16,MAX($E874:$G874)/($D874^0.70558407859294)*'Hintergrund Berechnung'!$I$941,MAX($E874:$G874)/($D874^0.70558407859294)*'Hintergrund Berechnung'!$I$942)</f>
        <v>#DIV/0!</v>
      </c>
      <c r="Q874" s="16" t="e">
        <f>IF($C874&lt;16,MAX($H874:$J874)/($D874^0.70558407859294)*'Hintergrund Berechnung'!$I$941,MAX($H874:$J874)/($D874^0.70558407859294)*'Hintergrund Berechnung'!$I$942)</f>
        <v>#DIV/0!</v>
      </c>
      <c r="R874" s="16" t="e">
        <f t="shared" si="40"/>
        <v>#DIV/0!</v>
      </c>
      <c r="S874" s="16" t="e">
        <f>ROUND(IF(C874&lt;16,$K874/($D874^0.450818786555515)*'Hintergrund Berechnung'!$N$941,$K874/($D874^0.450818786555515)*'Hintergrund Berechnung'!$N$942),0)</f>
        <v>#DIV/0!</v>
      </c>
      <c r="T874" s="16">
        <f>ROUND(IF(C874&lt;16,$L874*'Hintergrund Berechnung'!$O$941,$L874*'Hintergrund Berechnung'!$O$942),0)</f>
        <v>0</v>
      </c>
      <c r="U874" s="16">
        <f>ROUND(IF(C874&lt;16,IF(M874&gt;0,(25-$M874)*'Hintergrund Berechnung'!$J$941,0),IF(M874&gt;0,(25-$M874)*'Hintergrund Berechnung'!$J$942,0)),0)</f>
        <v>0</v>
      </c>
      <c r="V874" s="18" t="e">
        <f t="shared" si="41"/>
        <v>#DIV/0!</v>
      </c>
    </row>
    <row r="875" spans="15:22" x14ac:dyDescent="0.5">
      <c r="O875" s="16">
        <f t="shared" si="39"/>
        <v>0</v>
      </c>
      <c r="P875" s="16" t="e">
        <f>IF($C875&lt;16,MAX($E875:$G875)/($D875^0.70558407859294)*'Hintergrund Berechnung'!$I$941,MAX($E875:$G875)/($D875^0.70558407859294)*'Hintergrund Berechnung'!$I$942)</f>
        <v>#DIV/0!</v>
      </c>
      <c r="Q875" s="16" t="e">
        <f>IF($C875&lt;16,MAX($H875:$J875)/($D875^0.70558407859294)*'Hintergrund Berechnung'!$I$941,MAX($H875:$J875)/($D875^0.70558407859294)*'Hintergrund Berechnung'!$I$942)</f>
        <v>#DIV/0!</v>
      </c>
      <c r="R875" s="16" t="e">
        <f t="shared" si="40"/>
        <v>#DIV/0!</v>
      </c>
      <c r="S875" s="16" t="e">
        <f>ROUND(IF(C875&lt;16,$K875/($D875^0.450818786555515)*'Hintergrund Berechnung'!$N$941,$K875/($D875^0.450818786555515)*'Hintergrund Berechnung'!$N$942),0)</f>
        <v>#DIV/0!</v>
      </c>
      <c r="T875" s="16">
        <f>ROUND(IF(C875&lt;16,$L875*'Hintergrund Berechnung'!$O$941,$L875*'Hintergrund Berechnung'!$O$942),0)</f>
        <v>0</v>
      </c>
      <c r="U875" s="16">
        <f>ROUND(IF(C875&lt;16,IF(M875&gt;0,(25-$M875)*'Hintergrund Berechnung'!$J$941,0),IF(M875&gt;0,(25-$M875)*'Hintergrund Berechnung'!$J$942,0)),0)</f>
        <v>0</v>
      </c>
      <c r="V875" s="18" t="e">
        <f t="shared" si="41"/>
        <v>#DIV/0!</v>
      </c>
    </row>
    <row r="876" spans="15:22" x14ac:dyDescent="0.5">
      <c r="O876" s="16">
        <f t="shared" si="39"/>
        <v>0</v>
      </c>
      <c r="P876" s="16" t="e">
        <f>IF($C876&lt;16,MAX($E876:$G876)/($D876^0.70558407859294)*'Hintergrund Berechnung'!$I$941,MAX($E876:$G876)/($D876^0.70558407859294)*'Hintergrund Berechnung'!$I$942)</f>
        <v>#DIV/0!</v>
      </c>
      <c r="Q876" s="16" t="e">
        <f>IF($C876&lt;16,MAX($H876:$J876)/($D876^0.70558407859294)*'Hintergrund Berechnung'!$I$941,MAX($H876:$J876)/($D876^0.70558407859294)*'Hintergrund Berechnung'!$I$942)</f>
        <v>#DIV/0!</v>
      </c>
      <c r="R876" s="16" t="e">
        <f t="shared" si="40"/>
        <v>#DIV/0!</v>
      </c>
      <c r="S876" s="16" t="e">
        <f>ROUND(IF(C876&lt;16,$K876/($D876^0.450818786555515)*'Hintergrund Berechnung'!$N$941,$K876/($D876^0.450818786555515)*'Hintergrund Berechnung'!$N$942),0)</f>
        <v>#DIV/0!</v>
      </c>
      <c r="T876" s="16">
        <f>ROUND(IF(C876&lt;16,$L876*'Hintergrund Berechnung'!$O$941,$L876*'Hintergrund Berechnung'!$O$942),0)</f>
        <v>0</v>
      </c>
      <c r="U876" s="16">
        <f>ROUND(IF(C876&lt;16,IF(M876&gt;0,(25-$M876)*'Hintergrund Berechnung'!$J$941,0),IF(M876&gt;0,(25-$M876)*'Hintergrund Berechnung'!$J$942,0)),0)</f>
        <v>0</v>
      </c>
      <c r="V876" s="18" t="e">
        <f t="shared" si="41"/>
        <v>#DIV/0!</v>
      </c>
    </row>
    <row r="877" spans="15:22" x14ac:dyDescent="0.5">
      <c r="O877" s="16">
        <f t="shared" si="39"/>
        <v>0</v>
      </c>
      <c r="P877" s="16" t="e">
        <f>IF($C877&lt;16,MAX($E877:$G877)/($D877^0.70558407859294)*'Hintergrund Berechnung'!$I$941,MAX($E877:$G877)/($D877^0.70558407859294)*'Hintergrund Berechnung'!$I$942)</f>
        <v>#DIV/0!</v>
      </c>
      <c r="Q877" s="16" t="e">
        <f>IF($C877&lt;16,MAX($H877:$J877)/($D877^0.70558407859294)*'Hintergrund Berechnung'!$I$941,MAX($H877:$J877)/($D877^0.70558407859294)*'Hintergrund Berechnung'!$I$942)</f>
        <v>#DIV/0!</v>
      </c>
      <c r="R877" s="16" t="e">
        <f t="shared" si="40"/>
        <v>#DIV/0!</v>
      </c>
      <c r="S877" s="16" t="e">
        <f>ROUND(IF(C877&lt;16,$K877/($D877^0.450818786555515)*'Hintergrund Berechnung'!$N$941,$K877/($D877^0.450818786555515)*'Hintergrund Berechnung'!$N$942),0)</f>
        <v>#DIV/0!</v>
      </c>
      <c r="T877" s="16">
        <f>ROUND(IF(C877&lt;16,$L877*'Hintergrund Berechnung'!$O$941,$L877*'Hintergrund Berechnung'!$O$942),0)</f>
        <v>0</v>
      </c>
      <c r="U877" s="16">
        <f>ROUND(IF(C877&lt;16,IF(M877&gt;0,(25-$M877)*'Hintergrund Berechnung'!$J$941,0),IF(M877&gt;0,(25-$M877)*'Hintergrund Berechnung'!$J$942,0)),0)</f>
        <v>0</v>
      </c>
      <c r="V877" s="18" t="e">
        <f t="shared" si="41"/>
        <v>#DIV/0!</v>
      </c>
    </row>
    <row r="878" spans="15:22" x14ac:dyDescent="0.5">
      <c r="O878" s="16">
        <f t="shared" si="39"/>
        <v>0</v>
      </c>
      <c r="P878" s="16" t="e">
        <f>IF($C878&lt;16,MAX($E878:$G878)/($D878^0.70558407859294)*'Hintergrund Berechnung'!$I$941,MAX($E878:$G878)/($D878^0.70558407859294)*'Hintergrund Berechnung'!$I$942)</f>
        <v>#DIV/0!</v>
      </c>
      <c r="Q878" s="16" t="e">
        <f>IF($C878&lt;16,MAX($H878:$J878)/($D878^0.70558407859294)*'Hintergrund Berechnung'!$I$941,MAX($H878:$J878)/($D878^0.70558407859294)*'Hintergrund Berechnung'!$I$942)</f>
        <v>#DIV/0!</v>
      </c>
      <c r="R878" s="16" t="e">
        <f t="shared" si="40"/>
        <v>#DIV/0!</v>
      </c>
      <c r="S878" s="16" t="e">
        <f>ROUND(IF(C878&lt;16,$K878/($D878^0.450818786555515)*'Hintergrund Berechnung'!$N$941,$K878/($D878^0.450818786555515)*'Hintergrund Berechnung'!$N$942),0)</f>
        <v>#DIV/0!</v>
      </c>
      <c r="T878" s="16">
        <f>ROUND(IF(C878&lt;16,$L878*'Hintergrund Berechnung'!$O$941,$L878*'Hintergrund Berechnung'!$O$942),0)</f>
        <v>0</v>
      </c>
      <c r="U878" s="16">
        <f>ROUND(IF(C878&lt;16,IF(M878&gt;0,(25-$M878)*'Hintergrund Berechnung'!$J$941,0),IF(M878&gt;0,(25-$M878)*'Hintergrund Berechnung'!$J$942,0)),0)</f>
        <v>0</v>
      </c>
      <c r="V878" s="18" t="e">
        <f t="shared" si="41"/>
        <v>#DIV/0!</v>
      </c>
    </row>
    <row r="879" spans="15:22" x14ac:dyDescent="0.5">
      <c r="O879" s="16">
        <f t="shared" si="39"/>
        <v>0</v>
      </c>
      <c r="P879" s="16" t="e">
        <f>IF($C879&lt;16,MAX($E879:$G879)/($D879^0.70558407859294)*'Hintergrund Berechnung'!$I$941,MAX($E879:$G879)/($D879^0.70558407859294)*'Hintergrund Berechnung'!$I$942)</f>
        <v>#DIV/0!</v>
      </c>
      <c r="Q879" s="16" t="e">
        <f>IF($C879&lt;16,MAX($H879:$J879)/($D879^0.70558407859294)*'Hintergrund Berechnung'!$I$941,MAX($H879:$J879)/($D879^0.70558407859294)*'Hintergrund Berechnung'!$I$942)</f>
        <v>#DIV/0!</v>
      </c>
      <c r="R879" s="16" t="e">
        <f t="shared" si="40"/>
        <v>#DIV/0!</v>
      </c>
      <c r="S879" s="16" t="e">
        <f>ROUND(IF(C879&lt;16,$K879/($D879^0.450818786555515)*'Hintergrund Berechnung'!$N$941,$K879/($D879^0.450818786555515)*'Hintergrund Berechnung'!$N$942),0)</f>
        <v>#DIV/0!</v>
      </c>
      <c r="T879" s="16">
        <f>ROUND(IF(C879&lt;16,$L879*'Hintergrund Berechnung'!$O$941,$L879*'Hintergrund Berechnung'!$O$942),0)</f>
        <v>0</v>
      </c>
      <c r="U879" s="16">
        <f>ROUND(IF(C879&lt;16,IF(M879&gt;0,(25-$M879)*'Hintergrund Berechnung'!$J$941,0),IF(M879&gt;0,(25-$M879)*'Hintergrund Berechnung'!$J$942,0)),0)</f>
        <v>0</v>
      </c>
      <c r="V879" s="18" t="e">
        <f t="shared" si="41"/>
        <v>#DIV/0!</v>
      </c>
    </row>
    <row r="880" spans="15:22" x14ac:dyDescent="0.5">
      <c r="O880" s="16">
        <f t="shared" si="39"/>
        <v>0</v>
      </c>
      <c r="P880" s="16" t="e">
        <f>IF($C880&lt;16,MAX($E880:$G880)/($D880^0.70558407859294)*'Hintergrund Berechnung'!$I$941,MAX($E880:$G880)/($D880^0.70558407859294)*'Hintergrund Berechnung'!$I$942)</f>
        <v>#DIV/0!</v>
      </c>
      <c r="Q880" s="16" t="e">
        <f>IF($C880&lt;16,MAX($H880:$J880)/($D880^0.70558407859294)*'Hintergrund Berechnung'!$I$941,MAX($H880:$J880)/($D880^0.70558407859294)*'Hintergrund Berechnung'!$I$942)</f>
        <v>#DIV/0!</v>
      </c>
      <c r="R880" s="16" t="e">
        <f t="shared" si="40"/>
        <v>#DIV/0!</v>
      </c>
      <c r="S880" s="16" t="e">
        <f>ROUND(IF(C880&lt;16,$K880/($D880^0.450818786555515)*'Hintergrund Berechnung'!$N$941,$K880/($D880^0.450818786555515)*'Hintergrund Berechnung'!$N$942),0)</f>
        <v>#DIV/0!</v>
      </c>
      <c r="T880" s="16">
        <f>ROUND(IF(C880&lt;16,$L880*'Hintergrund Berechnung'!$O$941,$L880*'Hintergrund Berechnung'!$O$942),0)</f>
        <v>0</v>
      </c>
      <c r="U880" s="16">
        <f>ROUND(IF(C880&lt;16,IF(M880&gt;0,(25-$M880)*'Hintergrund Berechnung'!$J$941,0),IF(M880&gt;0,(25-$M880)*'Hintergrund Berechnung'!$J$942,0)),0)</f>
        <v>0</v>
      </c>
      <c r="V880" s="18" t="e">
        <f t="shared" si="41"/>
        <v>#DIV/0!</v>
      </c>
    </row>
    <row r="881" spans="15:22" x14ac:dyDescent="0.5">
      <c r="O881" s="16">
        <f t="shared" si="39"/>
        <v>0</v>
      </c>
      <c r="P881" s="16" t="e">
        <f>IF($C881&lt;16,MAX($E881:$G881)/($D881^0.70558407859294)*'Hintergrund Berechnung'!$I$941,MAX($E881:$G881)/($D881^0.70558407859294)*'Hintergrund Berechnung'!$I$942)</f>
        <v>#DIV/0!</v>
      </c>
      <c r="Q881" s="16" t="e">
        <f>IF($C881&lt;16,MAX($H881:$J881)/($D881^0.70558407859294)*'Hintergrund Berechnung'!$I$941,MAX($H881:$J881)/($D881^0.70558407859294)*'Hintergrund Berechnung'!$I$942)</f>
        <v>#DIV/0!</v>
      </c>
      <c r="R881" s="16" t="e">
        <f t="shared" si="40"/>
        <v>#DIV/0!</v>
      </c>
      <c r="S881" s="16" t="e">
        <f>ROUND(IF(C881&lt;16,$K881/($D881^0.450818786555515)*'Hintergrund Berechnung'!$N$941,$K881/($D881^0.450818786555515)*'Hintergrund Berechnung'!$N$942),0)</f>
        <v>#DIV/0!</v>
      </c>
      <c r="T881" s="16">
        <f>ROUND(IF(C881&lt;16,$L881*'Hintergrund Berechnung'!$O$941,$L881*'Hintergrund Berechnung'!$O$942),0)</f>
        <v>0</v>
      </c>
      <c r="U881" s="16">
        <f>ROUND(IF(C881&lt;16,IF(M881&gt;0,(25-$M881)*'Hintergrund Berechnung'!$J$941,0),IF(M881&gt;0,(25-$M881)*'Hintergrund Berechnung'!$J$942,0)),0)</f>
        <v>0</v>
      </c>
      <c r="V881" s="18" t="e">
        <f t="shared" si="41"/>
        <v>#DIV/0!</v>
      </c>
    </row>
    <row r="882" spans="15:22" x14ac:dyDescent="0.5">
      <c r="O882" s="16">
        <f t="shared" si="39"/>
        <v>0</v>
      </c>
      <c r="P882" s="16" t="e">
        <f>IF($C882&lt;16,MAX($E882:$G882)/($D882^0.70558407859294)*'Hintergrund Berechnung'!$I$941,MAX($E882:$G882)/($D882^0.70558407859294)*'Hintergrund Berechnung'!$I$942)</f>
        <v>#DIV/0!</v>
      </c>
      <c r="Q882" s="16" t="e">
        <f>IF($C882&lt;16,MAX($H882:$J882)/($D882^0.70558407859294)*'Hintergrund Berechnung'!$I$941,MAX($H882:$J882)/($D882^0.70558407859294)*'Hintergrund Berechnung'!$I$942)</f>
        <v>#DIV/0!</v>
      </c>
      <c r="R882" s="16" t="e">
        <f t="shared" si="40"/>
        <v>#DIV/0!</v>
      </c>
      <c r="S882" s="16" t="e">
        <f>ROUND(IF(C882&lt;16,$K882/($D882^0.450818786555515)*'Hintergrund Berechnung'!$N$941,$K882/($D882^0.450818786555515)*'Hintergrund Berechnung'!$N$942),0)</f>
        <v>#DIV/0!</v>
      </c>
      <c r="T882" s="16">
        <f>ROUND(IF(C882&lt;16,$L882*'Hintergrund Berechnung'!$O$941,$L882*'Hintergrund Berechnung'!$O$942),0)</f>
        <v>0</v>
      </c>
      <c r="U882" s="16">
        <f>ROUND(IF(C882&lt;16,IF(M882&gt;0,(25-$M882)*'Hintergrund Berechnung'!$J$941,0),IF(M882&gt;0,(25-$M882)*'Hintergrund Berechnung'!$J$942,0)),0)</f>
        <v>0</v>
      </c>
      <c r="V882" s="18" t="e">
        <f t="shared" si="41"/>
        <v>#DIV/0!</v>
      </c>
    </row>
    <row r="883" spans="15:22" x14ac:dyDescent="0.5">
      <c r="O883" s="16">
        <f t="shared" si="39"/>
        <v>0</v>
      </c>
      <c r="P883" s="16" t="e">
        <f>IF($C883&lt;16,MAX($E883:$G883)/($D883^0.70558407859294)*'Hintergrund Berechnung'!$I$941,MAX($E883:$G883)/($D883^0.70558407859294)*'Hintergrund Berechnung'!$I$942)</f>
        <v>#DIV/0!</v>
      </c>
      <c r="Q883" s="16" t="e">
        <f>IF($C883&lt;16,MAX($H883:$J883)/($D883^0.70558407859294)*'Hintergrund Berechnung'!$I$941,MAX($H883:$J883)/($D883^0.70558407859294)*'Hintergrund Berechnung'!$I$942)</f>
        <v>#DIV/0!</v>
      </c>
      <c r="R883" s="16" t="e">
        <f t="shared" si="40"/>
        <v>#DIV/0!</v>
      </c>
      <c r="S883" s="16" t="e">
        <f>ROUND(IF(C883&lt;16,$K883/($D883^0.450818786555515)*'Hintergrund Berechnung'!$N$941,$K883/($D883^0.450818786555515)*'Hintergrund Berechnung'!$N$942),0)</f>
        <v>#DIV/0!</v>
      </c>
      <c r="T883" s="16">
        <f>ROUND(IF(C883&lt;16,$L883*'Hintergrund Berechnung'!$O$941,$L883*'Hintergrund Berechnung'!$O$942),0)</f>
        <v>0</v>
      </c>
      <c r="U883" s="16">
        <f>ROUND(IF(C883&lt;16,IF(M883&gt;0,(25-$M883)*'Hintergrund Berechnung'!$J$941,0),IF(M883&gt;0,(25-$M883)*'Hintergrund Berechnung'!$J$942,0)),0)</f>
        <v>0</v>
      </c>
      <c r="V883" s="18" t="e">
        <f t="shared" si="41"/>
        <v>#DIV/0!</v>
      </c>
    </row>
    <row r="884" spans="15:22" x14ac:dyDescent="0.5">
      <c r="O884" s="16">
        <f t="shared" si="39"/>
        <v>0</v>
      </c>
      <c r="P884" s="16" t="e">
        <f>IF($C884&lt;16,MAX($E884:$G884)/($D884^0.70558407859294)*'Hintergrund Berechnung'!$I$941,MAX($E884:$G884)/($D884^0.70558407859294)*'Hintergrund Berechnung'!$I$942)</f>
        <v>#DIV/0!</v>
      </c>
      <c r="Q884" s="16" t="e">
        <f>IF($C884&lt;16,MAX($H884:$J884)/($D884^0.70558407859294)*'Hintergrund Berechnung'!$I$941,MAX($H884:$J884)/($D884^0.70558407859294)*'Hintergrund Berechnung'!$I$942)</f>
        <v>#DIV/0!</v>
      </c>
      <c r="R884" s="16" t="e">
        <f t="shared" si="40"/>
        <v>#DIV/0!</v>
      </c>
      <c r="S884" s="16" t="e">
        <f>ROUND(IF(C884&lt;16,$K884/($D884^0.450818786555515)*'Hintergrund Berechnung'!$N$941,$K884/($D884^0.450818786555515)*'Hintergrund Berechnung'!$N$942),0)</f>
        <v>#DIV/0!</v>
      </c>
      <c r="T884" s="16">
        <f>ROUND(IF(C884&lt;16,$L884*'Hintergrund Berechnung'!$O$941,$L884*'Hintergrund Berechnung'!$O$942),0)</f>
        <v>0</v>
      </c>
      <c r="U884" s="16">
        <f>ROUND(IF(C884&lt;16,IF(M884&gt;0,(25-$M884)*'Hintergrund Berechnung'!$J$941,0),IF(M884&gt;0,(25-$M884)*'Hintergrund Berechnung'!$J$942,0)),0)</f>
        <v>0</v>
      </c>
      <c r="V884" s="18" t="e">
        <f t="shared" si="41"/>
        <v>#DIV/0!</v>
      </c>
    </row>
    <row r="885" spans="15:22" x14ac:dyDescent="0.5">
      <c r="O885" s="16">
        <f t="shared" si="39"/>
        <v>0</v>
      </c>
      <c r="P885" s="16" t="e">
        <f>IF($C885&lt;16,MAX($E885:$G885)/($D885^0.70558407859294)*'Hintergrund Berechnung'!$I$941,MAX($E885:$G885)/($D885^0.70558407859294)*'Hintergrund Berechnung'!$I$942)</f>
        <v>#DIV/0!</v>
      </c>
      <c r="Q885" s="16" t="e">
        <f>IF($C885&lt;16,MAX($H885:$J885)/($D885^0.70558407859294)*'Hintergrund Berechnung'!$I$941,MAX($H885:$J885)/($D885^0.70558407859294)*'Hintergrund Berechnung'!$I$942)</f>
        <v>#DIV/0!</v>
      </c>
      <c r="R885" s="16" t="e">
        <f t="shared" si="40"/>
        <v>#DIV/0!</v>
      </c>
      <c r="S885" s="16" t="e">
        <f>ROUND(IF(C885&lt;16,$K885/($D885^0.450818786555515)*'Hintergrund Berechnung'!$N$941,$K885/($D885^0.450818786555515)*'Hintergrund Berechnung'!$N$942),0)</f>
        <v>#DIV/0!</v>
      </c>
      <c r="T885" s="16">
        <f>ROUND(IF(C885&lt;16,$L885*'Hintergrund Berechnung'!$O$941,$L885*'Hintergrund Berechnung'!$O$942),0)</f>
        <v>0</v>
      </c>
      <c r="U885" s="16">
        <f>ROUND(IF(C885&lt;16,IF(M885&gt;0,(25-$M885)*'Hintergrund Berechnung'!$J$941,0),IF(M885&gt;0,(25-$M885)*'Hintergrund Berechnung'!$J$942,0)),0)</f>
        <v>0</v>
      </c>
      <c r="V885" s="18" t="e">
        <f t="shared" si="41"/>
        <v>#DIV/0!</v>
      </c>
    </row>
    <row r="886" spans="15:22" x14ac:dyDescent="0.5">
      <c r="O886" s="16">
        <f t="shared" si="39"/>
        <v>0</v>
      </c>
      <c r="P886" s="16" t="e">
        <f>IF($C886&lt;16,MAX($E886:$G886)/($D886^0.70558407859294)*'Hintergrund Berechnung'!$I$941,MAX($E886:$G886)/($D886^0.70558407859294)*'Hintergrund Berechnung'!$I$942)</f>
        <v>#DIV/0!</v>
      </c>
      <c r="Q886" s="16" t="e">
        <f>IF($C886&lt;16,MAX($H886:$J886)/($D886^0.70558407859294)*'Hintergrund Berechnung'!$I$941,MAX($H886:$J886)/($D886^0.70558407859294)*'Hintergrund Berechnung'!$I$942)</f>
        <v>#DIV/0!</v>
      </c>
      <c r="R886" s="16" t="e">
        <f t="shared" si="40"/>
        <v>#DIV/0!</v>
      </c>
      <c r="S886" s="16" t="e">
        <f>ROUND(IF(C886&lt;16,$K886/($D886^0.450818786555515)*'Hintergrund Berechnung'!$N$941,$K886/($D886^0.450818786555515)*'Hintergrund Berechnung'!$N$942),0)</f>
        <v>#DIV/0!</v>
      </c>
      <c r="T886" s="16">
        <f>ROUND(IF(C886&lt;16,$L886*'Hintergrund Berechnung'!$O$941,$L886*'Hintergrund Berechnung'!$O$942),0)</f>
        <v>0</v>
      </c>
      <c r="U886" s="16">
        <f>ROUND(IF(C886&lt;16,IF(M886&gt;0,(25-$M886)*'Hintergrund Berechnung'!$J$941,0),IF(M886&gt;0,(25-$M886)*'Hintergrund Berechnung'!$J$942,0)),0)</f>
        <v>0</v>
      </c>
      <c r="V886" s="18" t="e">
        <f t="shared" si="41"/>
        <v>#DIV/0!</v>
      </c>
    </row>
    <row r="887" spans="15:22" x14ac:dyDescent="0.5">
      <c r="O887" s="16">
        <f t="shared" si="39"/>
        <v>0</v>
      </c>
      <c r="P887" s="16" t="e">
        <f>IF($C887&lt;16,MAX($E887:$G887)/($D887^0.70558407859294)*'Hintergrund Berechnung'!$I$941,MAX($E887:$G887)/($D887^0.70558407859294)*'Hintergrund Berechnung'!$I$942)</f>
        <v>#DIV/0!</v>
      </c>
      <c r="Q887" s="16" t="e">
        <f>IF($C887&lt;16,MAX($H887:$J887)/($D887^0.70558407859294)*'Hintergrund Berechnung'!$I$941,MAX($H887:$J887)/($D887^0.70558407859294)*'Hintergrund Berechnung'!$I$942)</f>
        <v>#DIV/0!</v>
      </c>
      <c r="R887" s="16" t="e">
        <f t="shared" si="40"/>
        <v>#DIV/0!</v>
      </c>
      <c r="S887" s="16" t="e">
        <f>ROUND(IF(C887&lt;16,$K887/($D887^0.450818786555515)*'Hintergrund Berechnung'!$N$941,$K887/($D887^0.450818786555515)*'Hintergrund Berechnung'!$N$942),0)</f>
        <v>#DIV/0!</v>
      </c>
      <c r="T887" s="16">
        <f>ROUND(IF(C887&lt;16,$L887*'Hintergrund Berechnung'!$O$941,$L887*'Hintergrund Berechnung'!$O$942),0)</f>
        <v>0</v>
      </c>
      <c r="U887" s="16">
        <f>ROUND(IF(C887&lt;16,IF(M887&gt;0,(25-$M887)*'Hintergrund Berechnung'!$J$941,0),IF(M887&gt;0,(25-$M887)*'Hintergrund Berechnung'!$J$942,0)),0)</f>
        <v>0</v>
      </c>
      <c r="V887" s="18" t="e">
        <f t="shared" si="41"/>
        <v>#DIV/0!</v>
      </c>
    </row>
    <row r="888" spans="15:22" x14ac:dyDescent="0.5">
      <c r="O888" s="16">
        <f t="shared" si="39"/>
        <v>0</v>
      </c>
      <c r="P888" s="16" t="e">
        <f>IF($C888&lt;16,MAX($E888:$G888)/($D888^0.70558407859294)*'Hintergrund Berechnung'!$I$941,MAX($E888:$G888)/($D888^0.70558407859294)*'Hintergrund Berechnung'!$I$942)</f>
        <v>#DIV/0!</v>
      </c>
      <c r="Q888" s="16" t="e">
        <f>IF($C888&lt;16,MAX($H888:$J888)/($D888^0.70558407859294)*'Hintergrund Berechnung'!$I$941,MAX($H888:$J888)/($D888^0.70558407859294)*'Hintergrund Berechnung'!$I$942)</f>
        <v>#DIV/0!</v>
      </c>
      <c r="R888" s="16" t="e">
        <f t="shared" si="40"/>
        <v>#DIV/0!</v>
      </c>
      <c r="S888" s="16" t="e">
        <f>ROUND(IF(C888&lt;16,$K888/($D888^0.450818786555515)*'Hintergrund Berechnung'!$N$941,$K888/($D888^0.450818786555515)*'Hintergrund Berechnung'!$N$942),0)</f>
        <v>#DIV/0!</v>
      </c>
      <c r="T888" s="16">
        <f>ROUND(IF(C888&lt;16,$L888*'Hintergrund Berechnung'!$O$941,$L888*'Hintergrund Berechnung'!$O$942),0)</f>
        <v>0</v>
      </c>
      <c r="U888" s="16">
        <f>ROUND(IF(C888&lt;16,IF(M888&gt;0,(25-$M888)*'Hintergrund Berechnung'!$J$941,0),IF(M888&gt;0,(25-$M888)*'Hintergrund Berechnung'!$J$942,0)),0)</f>
        <v>0</v>
      </c>
      <c r="V888" s="18" t="e">
        <f t="shared" si="41"/>
        <v>#DIV/0!</v>
      </c>
    </row>
    <row r="889" spans="15:22" x14ac:dyDescent="0.5">
      <c r="O889" s="16">
        <f t="shared" si="39"/>
        <v>0</v>
      </c>
      <c r="P889" s="16" t="e">
        <f>IF($C889&lt;16,MAX($E889:$G889)/($D889^0.70558407859294)*'Hintergrund Berechnung'!$I$941,MAX($E889:$G889)/($D889^0.70558407859294)*'Hintergrund Berechnung'!$I$942)</f>
        <v>#DIV/0!</v>
      </c>
      <c r="Q889" s="16" t="e">
        <f>IF($C889&lt;16,MAX($H889:$J889)/($D889^0.70558407859294)*'Hintergrund Berechnung'!$I$941,MAX($H889:$J889)/($D889^0.70558407859294)*'Hintergrund Berechnung'!$I$942)</f>
        <v>#DIV/0!</v>
      </c>
      <c r="R889" s="16" t="e">
        <f t="shared" si="40"/>
        <v>#DIV/0!</v>
      </c>
      <c r="S889" s="16" t="e">
        <f>ROUND(IF(C889&lt;16,$K889/($D889^0.450818786555515)*'Hintergrund Berechnung'!$N$941,$K889/($D889^0.450818786555515)*'Hintergrund Berechnung'!$N$942),0)</f>
        <v>#DIV/0!</v>
      </c>
      <c r="T889" s="16">
        <f>ROUND(IF(C889&lt;16,$L889*'Hintergrund Berechnung'!$O$941,$L889*'Hintergrund Berechnung'!$O$942),0)</f>
        <v>0</v>
      </c>
      <c r="U889" s="16">
        <f>ROUND(IF(C889&lt;16,IF(M889&gt;0,(25-$M889)*'Hintergrund Berechnung'!$J$941,0),IF(M889&gt;0,(25-$M889)*'Hintergrund Berechnung'!$J$942,0)),0)</f>
        <v>0</v>
      </c>
      <c r="V889" s="18" t="e">
        <f t="shared" si="41"/>
        <v>#DIV/0!</v>
      </c>
    </row>
    <row r="890" spans="15:22" x14ac:dyDescent="0.5">
      <c r="O890" s="16">
        <f t="shared" si="39"/>
        <v>0</v>
      </c>
      <c r="P890" s="16" t="e">
        <f>IF($C890&lt;16,MAX($E890:$G890)/($D890^0.70558407859294)*'Hintergrund Berechnung'!$I$941,MAX($E890:$G890)/($D890^0.70558407859294)*'Hintergrund Berechnung'!$I$942)</f>
        <v>#DIV/0!</v>
      </c>
      <c r="Q890" s="16" t="e">
        <f>IF($C890&lt;16,MAX($H890:$J890)/($D890^0.70558407859294)*'Hintergrund Berechnung'!$I$941,MAX($H890:$J890)/($D890^0.70558407859294)*'Hintergrund Berechnung'!$I$942)</f>
        <v>#DIV/0!</v>
      </c>
      <c r="R890" s="16" t="e">
        <f t="shared" si="40"/>
        <v>#DIV/0!</v>
      </c>
      <c r="S890" s="16" t="e">
        <f>ROUND(IF(C890&lt;16,$K890/($D890^0.450818786555515)*'Hintergrund Berechnung'!$N$941,$K890/($D890^0.450818786555515)*'Hintergrund Berechnung'!$N$942),0)</f>
        <v>#DIV/0!</v>
      </c>
      <c r="T890" s="16">
        <f>ROUND(IF(C890&lt;16,$L890*'Hintergrund Berechnung'!$O$941,$L890*'Hintergrund Berechnung'!$O$942),0)</f>
        <v>0</v>
      </c>
      <c r="U890" s="16">
        <f>ROUND(IF(C890&lt;16,IF(M890&gt;0,(25-$M890)*'Hintergrund Berechnung'!$J$941,0),IF(M890&gt;0,(25-$M890)*'Hintergrund Berechnung'!$J$942,0)),0)</f>
        <v>0</v>
      </c>
      <c r="V890" s="18" t="e">
        <f t="shared" si="41"/>
        <v>#DIV/0!</v>
      </c>
    </row>
    <row r="891" spans="15:22" x14ac:dyDescent="0.5">
      <c r="O891" s="16">
        <f t="shared" si="39"/>
        <v>0</v>
      </c>
      <c r="P891" s="16" t="e">
        <f>IF($C891&lt;16,MAX($E891:$G891)/($D891^0.70558407859294)*'Hintergrund Berechnung'!$I$941,MAX($E891:$G891)/($D891^0.70558407859294)*'Hintergrund Berechnung'!$I$942)</f>
        <v>#DIV/0!</v>
      </c>
      <c r="Q891" s="16" t="e">
        <f>IF($C891&lt;16,MAX($H891:$J891)/($D891^0.70558407859294)*'Hintergrund Berechnung'!$I$941,MAX($H891:$J891)/($D891^0.70558407859294)*'Hintergrund Berechnung'!$I$942)</f>
        <v>#DIV/0!</v>
      </c>
      <c r="R891" s="16" t="e">
        <f t="shared" si="40"/>
        <v>#DIV/0!</v>
      </c>
      <c r="S891" s="16" t="e">
        <f>ROUND(IF(C891&lt;16,$K891/($D891^0.450818786555515)*'Hintergrund Berechnung'!$N$941,$K891/($D891^0.450818786555515)*'Hintergrund Berechnung'!$N$942),0)</f>
        <v>#DIV/0!</v>
      </c>
      <c r="T891" s="16">
        <f>ROUND(IF(C891&lt;16,$L891*'Hintergrund Berechnung'!$O$941,$L891*'Hintergrund Berechnung'!$O$942),0)</f>
        <v>0</v>
      </c>
      <c r="U891" s="16">
        <f>ROUND(IF(C891&lt;16,IF(M891&gt;0,(25-$M891)*'Hintergrund Berechnung'!$J$941,0),IF(M891&gt;0,(25-$M891)*'Hintergrund Berechnung'!$J$942,0)),0)</f>
        <v>0</v>
      </c>
      <c r="V891" s="18" t="e">
        <f t="shared" si="41"/>
        <v>#DIV/0!</v>
      </c>
    </row>
    <row r="892" spans="15:22" x14ac:dyDescent="0.5">
      <c r="O892" s="16">
        <f t="shared" si="39"/>
        <v>0</v>
      </c>
      <c r="P892" s="16" t="e">
        <f>IF($C892&lt;16,MAX($E892:$G892)/($D892^0.70558407859294)*'Hintergrund Berechnung'!$I$941,MAX($E892:$G892)/($D892^0.70558407859294)*'Hintergrund Berechnung'!$I$942)</f>
        <v>#DIV/0!</v>
      </c>
      <c r="Q892" s="16" t="e">
        <f>IF($C892&lt;16,MAX($H892:$J892)/($D892^0.70558407859294)*'Hintergrund Berechnung'!$I$941,MAX($H892:$J892)/($D892^0.70558407859294)*'Hintergrund Berechnung'!$I$942)</f>
        <v>#DIV/0!</v>
      </c>
      <c r="R892" s="16" t="e">
        <f t="shared" si="40"/>
        <v>#DIV/0!</v>
      </c>
      <c r="S892" s="16" t="e">
        <f>ROUND(IF(C892&lt;16,$K892/($D892^0.450818786555515)*'Hintergrund Berechnung'!$N$941,$K892/($D892^0.450818786555515)*'Hintergrund Berechnung'!$N$942),0)</f>
        <v>#DIV/0!</v>
      </c>
      <c r="T892" s="16">
        <f>ROUND(IF(C892&lt;16,$L892*'Hintergrund Berechnung'!$O$941,$L892*'Hintergrund Berechnung'!$O$942),0)</f>
        <v>0</v>
      </c>
      <c r="U892" s="16">
        <f>ROUND(IF(C892&lt;16,IF(M892&gt;0,(25-$M892)*'Hintergrund Berechnung'!$J$941,0),IF(M892&gt;0,(25-$M892)*'Hintergrund Berechnung'!$J$942,0)),0)</f>
        <v>0</v>
      </c>
      <c r="V892" s="18" t="e">
        <f t="shared" si="41"/>
        <v>#DIV/0!</v>
      </c>
    </row>
    <row r="893" spans="15:22" x14ac:dyDescent="0.5">
      <c r="O893" s="16">
        <f t="shared" si="39"/>
        <v>0</v>
      </c>
      <c r="P893" s="16" t="e">
        <f>IF($C893&lt;16,MAX($E893:$G893)/($D893^0.70558407859294)*'Hintergrund Berechnung'!$I$941,MAX($E893:$G893)/($D893^0.70558407859294)*'Hintergrund Berechnung'!$I$942)</f>
        <v>#DIV/0!</v>
      </c>
      <c r="Q893" s="16" t="e">
        <f>IF($C893&lt;16,MAX($H893:$J893)/($D893^0.70558407859294)*'Hintergrund Berechnung'!$I$941,MAX($H893:$J893)/($D893^0.70558407859294)*'Hintergrund Berechnung'!$I$942)</f>
        <v>#DIV/0!</v>
      </c>
      <c r="R893" s="16" t="e">
        <f t="shared" si="40"/>
        <v>#DIV/0!</v>
      </c>
      <c r="S893" s="16" t="e">
        <f>ROUND(IF(C893&lt;16,$K893/($D893^0.450818786555515)*'Hintergrund Berechnung'!$N$941,$K893/($D893^0.450818786555515)*'Hintergrund Berechnung'!$N$942),0)</f>
        <v>#DIV/0!</v>
      </c>
      <c r="T893" s="16">
        <f>ROUND(IF(C893&lt;16,$L893*'Hintergrund Berechnung'!$O$941,$L893*'Hintergrund Berechnung'!$O$942),0)</f>
        <v>0</v>
      </c>
      <c r="U893" s="16">
        <f>ROUND(IF(C893&lt;16,IF(M893&gt;0,(25-$M893)*'Hintergrund Berechnung'!$J$941,0),IF(M893&gt;0,(25-$M893)*'Hintergrund Berechnung'!$J$942,0)),0)</f>
        <v>0</v>
      </c>
      <c r="V893" s="18" t="e">
        <f t="shared" si="41"/>
        <v>#DIV/0!</v>
      </c>
    </row>
    <row r="894" spans="15:22" x14ac:dyDescent="0.5">
      <c r="O894" s="16">
        <f t="shared" si="39"/>
        <v>0</v>
      </c>
      <c r="P894" s="16" t="e">
        <f>IF($C894&lt;16,MAX($E894:$G894)/($D894^0.70558407859294)*'Hintergrund Berechnung'!$I$941,MAX($E894:$G894)/($D894^0.70558407859294)*'Hintergrund Berechnung'!$I$942)</f>
        <v>#DIV/0!</v>
      </c>
      <c r="Q894" s="16" t="e">
        <f>IF($C894&lt;16,MAX($H894:$J894)/($D894^0.70558407859294)*'Hintergrund Berechnung'!$I$941,MAX($H894:$J894)/($D894^0.70558407859294)*'Hintergrund Berechnung'!$I$942)</f>
        <v>#DIV/0!</v>
      </c>
      <c r="R894" s="16" t="e">
        <f t="shared" si="40"/>
        <v>#DIV/0!</v>
      </c>
      <c r="S894" s="16" t="e">
        <f>ROUND(IF(C894&lt;16,$K894/($D894^0.450818786555515)*'Hintergrund Berechnung'!$N$941,$K894/($D894^0.450818786555515)*'Hintergrund Berechnung'!$N$942),0)</f>
        <v>#DIV/0!</v>
      </c>
      <c r="T894" s="16">
        <f>ROUND(IF(C894&lt;16,$L894*'Hintergrund Berechnung'!$O$941,$L894*'Hintergrund Berechnung'!$O$942),0)</f>
        <v>0</v>
      </c>
      <c r="U894" s="16">
        <f>ROUND(IF(C894&lt;16,IF(M894&gt;0,(25-$M894)*'Hintergrund Berechnung'!$J$941,0),IF(M894&gt;0,(25-$M894)*'Hintergrund Berechnung'!$J$942,0)),0)</f>
        <v>0</v>
      </c>
      <c r="V894" s="18" t="e">
        <f t="shared" si="41"/>
        <v>#DIV/0!</v>
      </c>
    </row>
    <row r="895" spans="15:22" x14ac:dyDescent="0.5">
      <c r="O895" s="16">
        <f t="shared" ref="O895:O958" si="42">MAX(E895,F895,G895)+MAX(H895,I895,J895)</f>
        <v>0</v>
      </c>
      <c r="P895" s="16" t="e">
        <f>IF($C895&lt;16,MAX($E895:$G895)/($D895^0.70558407859294)*'Hintergrund Berechnung'!$I$941,MAX($E895:$G895)/($D895^0.70558407859294)*'Hintergrund Berechnung'!$I$942)</f>
        <v>#DIV/0!</v>
      </c>
      <c r="Q895" s="16" t="e">
        <f>IF($C895&lt;16,MAX($H895:$J895)/($D895^0.70558407859294)*'Hintergrund Berechnung'!$I$941,MAX($H895:$J895)/($D895^0.70558407859294)*'Hintergrund Berechnung'!$I$942)</f>
        <v>#DIV/0!</v>
      </c>
      <c r="R895" s="16" t="e">
        <f t="shared" ref="R895:R958" si="43">P895+Q895</f>
        <v>#DIV/0!</v>
      </c>
      <c r="S895" s="16" t="e">
        <f>ROUND(IF(C895&lt;16,$K895/($D895^0.450818786555515)*'Hintergrund Berechnung'!$N$941,$K895/($D895^0.450818786555515)*'Hintergrund Berechnung'!$N$942),0)</f>
        <v>#DIV/0!</v>
      </c>
      <c r="T895" s="16">
        <f>ROUND(IF(C895&lt;16,$L895*'Hintergrund Berechnung'!$O$941,$L895*'Hintergrund Berechnung'!$O$942),0)</f>
        <v>0</v>
      </c>
      <c r="U895" s="16">
        <f>ROUND(IF(C895&lt;16,IF(M895&gt;0,(25-$M895)*'Hintergrund Berechnung'!$J$941,0),IF(M895&gt;0,(25-$M895)*'Hintergrund Berechnung'!$J$942,0)),0)</f>
        <v>0</v>
      </c>
      <c r="V895" s="18" t="e">
        <f t="shared" ref="V895:V958" si="44">ROUND(SUM(R895:U895),0)</f>
        <v>#DIV/0!</v>
      </c>
    </row>
    <row r="896" spans="15:22" x14ac:dyDescent="0.5">
      <c r="O896" s="16">
        <f t="shared" si="42"/>
        <v>0</v>
      </c>
      <c r="P896" s="16" t="e">
        <f>IF($C896&lt;16,MAX($E896:$G896)/($D896^0.70558407859294)*'Hintergrund Berechnung'!$I$941,MAX($E896:$G896)/($D896^0.70558407859294)*'Hintergrund Berechnung'!$I$942)</f>
        <v>#DIV/0!</v>
      </c>
      <c r="Q896" s="16" t="e">
        <f>IF($C896&lt;16,MAX($H896:$J896)/($D896^0.70558407859294)*'Hintergrund Berechnung'!$I$941,MAX($H896:$J896)/($D896^0.70558407859294)*'Hintergrund Berechnung'!$I$942)</f>
        <v>#DIV/0!</v>
      </c>
      <c r="R896" s="16" t="e">
        <f t="shared" si="43"/>
        <v>#DIV/0!</v>
      </c>
      <c r="S896" s="16" t="e">
        <f>ROUND(IF(C896&lt;16,$K896/($D896^0.450818786555515)*'Hintergrund Berechnung'!$N$941,$K896/($D896^0.450818786555515)*'Hintergrund Berechnung'!$N$942),0)</f>
        <v>#DIV/0!</v>
      </c>
      <c r="T896" s="16">
        <f>ROUND(IF(C896&lt;16,$L896*'Hintergrund Berechnung'!$O$941,$L896*'Hintergrund Berechnung'!$O$942),0)</f>
        <v>0</v>
      </c>
      <c r="U896" s="16">
        <f>ROUND(IF(C896&lt;16,IF(M896&gt;0,(25-$M896)*'Hintergrund Berechnung'!$J$941,0),IF(M896&gt;0,(25-$M896)*'Hintergrund Berechnung'!$J$942,0)),0)</f>
        <v>0</v>
      </c>
      <c r="V896" s="18" t="e">
        <f t="shared" si="44"/>
        <v>#DIV/0!</v>
      </c>
    </row>
    <row r="897" spans="15:22" x14ac:dyDescent="0.5">
      <c r="O897" s="16">
        <f t="shared" si="42"/>
        <v>0</v>
      </c>
      <c r="P897" s="16" t="e">
        <f>IF($C897&lt;16,MAX($E897:$G897)/($D897^0.70558407859294)*'Hintergrund Berechnung'!$I$941,MAX($E897:$G897)/($D897^0.70558407859294)*'Hintergrund Berechnung'!$I$942)</f>
        <v>#DIV/0!</v>
      </c>
      <c r="Q897" s="16" t="e">
        <f>IF($C897&lt;16,MAX($H897:$J897)/($D897^0.70558407859294)*'Hintergrund Berechnung'!$I$941,MAX($H897:$J897)/($D897^0.70558407859294)*'Hintergrund Berechnung'!$I$942)</f>
        <v>#DIV/0!</v>
      </c>
      <c r="R897" s="16" t="e">
        <f t="shared" si="43"/>
        <v>#DIV/0!</v>
      </c>
      <c r="S897" s="16" t="e">
        <f>ROUND(IF(C897&lt;16,$K897/($D897^0.450818786555515)*'Hintergrund Berechnung'!$N$941,$K897/($D897^0.450818786555515)*'Hintergrund Berechnung'!$N$942),0)</f>
        <v>#DIV/0!</v>
      </c>
      <c r="T897" s="16">
        <f>ROUND(IF(C897&lt;16,$L897*'Hintergrund Berechnung'!$O$941,$L897*'Hintergrund Berechnung'!$O$942),0)</f>
        <v>0</v>
      </c>
      <c r="U897" s="16">
        <f>ROUND(IF(C897&lt;16,IF(M897&gt;0,(25-$M897)*'Hintergrund Berechnung'!$J$941,0),IF(M897&gt;0,(25-$M897)*'Hintergrund Berechnung'!$J$942,0)),0)</f>
        <v>0</v>
      </c>
      <c r="V897" s="18" t="e">
        <f t="shared" si="44"/>
        <v>#DIV/0!</v>
      </c>
    </row>
    <row r="898" spans="15:22" x14ac:dyDescent="0.5">
      <c r="O898" s="16">
        <f t="shared" si="42"/>
        <v>0</v>
      </c>
      <c r="P898" s="16" t="e">
        <f>IF($C898&lt;16,MAX($E898:$G898)/($D898^0.70558407859294)*'Hintergrund Berechnung'!$I$941,MAX($E898:$G898)/($D898^0.70558407859294)*'Hintergrund Berechnung'!$I$942)</f>
        <v>#DIV/0!</v>
      </c>
      <c r="Q898" s="16" t="e">
        <f>IF($C898&lt;16,MAX($H898:$J898)/($D898^0.70558407859294)*'Hintergrund Berechnung'!$I$941,MAX($H898:$J898)/($D898^0.70558407859294)*'Hintergrund Berechnung'!$I$942)</f>
        <v>#DIV/0!</v>
      </c>
      <c r="R898" s="16" t="e">
        <f t="shared" si="43"/>
        <v>#DIV/0!</v>
      </c>
      <c r="S898" s="16" t="e">
        <f>ROUND(IF(C898&lt;16,$K898/($D898^0.450818786555515)*'Hintergrund Berechnung'!$N$941,$K898/($D898^0.450818786555515)*'Hintergrund Berechnung'!$N$942),0)</f>
        <v>#DIV/0!</v>
      </c>
      <c r="T898" s="16">
        <f>ROUND(IF(C898&lt;16,$L898*'Hintergrund Berechnung'!$O$941,$L898*'Hintergrund Berechnung'!$O$942),0)</f>
        <v>0</v>
      </c>
      <c r="U898" s="16">
        <f>ROUND(IF(C898&lt;16,IF(M898&gt;0,(25-$M898)*'Hintergrund Berechnung'!$J$941,0),IF(M898&gt;0,(25-$M898)*'Hintergrund Berechnung'!$J$942,0)),0)</f>
        <v>0</v>
      </c>
      <c r="V898" s="18" t="e">
        <f t="shared" si="44"/>
        <v>#DIV/0!</v>
      </c>
    </row>
    <row r="899" spans="15:22" x14ac:dyDescent="0.5">
      <c r="O899" s="16">
        <f t="shared" si="42"/>
        <v>0</v>
      </c>
      <c r="P899" s="16" t="e">
        <f>IF($C899&lt;16,MAX($E899:$G899)/($D899^0.70558407859294)*'Hintergrund Berechnung'!$I$941,MAX($E899:$G899)/($D899^0.70558407859294)*'Hintergrund Berechnung'!$I$942)</f>
        <v>#DIV/0!</v>
      </c>
      <c r="Q899" s="16" t="e">
        <f>IF($C899&lt;16,MAX($H899:$J899)/($D899^0.70558407859294)*'Hintergrund Berechnung'!$I$941,MAX($H899:$J899)/($D899^0.70558407859294)*'Hintergrund Berechnung'!$I$942)</f>
        <v>#DIV/0!</v>
      </c>
      <c r="R899" s="16" t="e">
        <f t="shared" si="43"/>
        <v>#DIV/0!</v>
      </c>
      <c r="S899" s="16" t="e">
        <f>ROUND(IF(C899&lt;16,$K899/($D899^0.450818786555515)*'Hintergrund Berechnung'!$N$941,$K899/($D899^0.450818786555515)*'Hintergrund Berechnung'!$N$942),0)</f>
        <v>#DIV/0!</v>
      </c>
      <c r="T899" s="16">
        <f>ROUND(IF(C899&lt;16,$L899*'Hintergrund Berechnung'!$O$941,$L899*'Hintergrund Berechnung'!$O$942),0)</f>
        <v>0</v>
      </c>
      <c r="U899" s="16">
        <f>ROUND(IF(C899&lt;16,IF(M899&gt;0,(25-$M899)*'Hintergrund Berechnung'!$J$941,0),IF(M899&gt;0,(25-$M899)*'Hintergrund Berechnung'!$J$942,0)),0)</f>
        <v>0</v>
      </c>
      <c r="V899" s="18" t="e">
        <f t="shared" si="44"/>
        <v>#DIV/0!</v>
      </c>
    </row>
    <row r="900" spans="15:22" x14ac:dyDescent="0.5">
      <c r="O900" s="16">
        <f t="shared" si="42"/>
        <v>0</v>
      </c>
      <c r="P900" s="16" t="e">
        <f>IF($C900&lt;16,MAX($E900:$G900)/($D900^0.70558407859294)*'Hintergrund Berechnung'!$I$941,MAX($E900:$G900)/($D900^0.70558407859294)*'Hintergrund Berechnung'!$I$942)</f>
        <v>#DIV/0!</v>
      </c>
      <c r="Q900" s="16" t="e">
        <f>IF($C900&lt;16,MAX($H900:$J900)/($D900^0.70558407859294)*'Hintergrund Berechnung'!$I$941,MAX($H900:$J900)/($D900^0.70558407859294)*'Hintergrund Berechnung'!$I$942)</f>
        <v>#DIV/0!</v>
      </c>
      <c r="R900" s="16" t="e">
        <f t="shared" si="43"/>
        <v>#DIV/0!</v>
      </c>
      <c r="S900" s="16" t="e">
        <f>ROUND(IF(C900&lt;16,$K900/($D900^0.450818786555515)*'Hintergrund Berechnung'!$N$941,$K900/($D900^0.450818786555515)*'Hintergrund Berechnung'!$N$942),0)</f>
        <v>#DIV/0!</v>
      </c>
      <c r="T900" s="16">
        <f>ROUND(IF(C900&lt;16,$L900*'Hintergrund Berechnung'!$O$941,$L900*'Hintergrund Berechnung'!$O$942),0)</f>
        <v>0</v>
      </c>
      <c r="U900" s="16">
        <f>ROUND(IF(C900&lt;16,IF(M900&gt;0,(25-$M900)*'Hintergrund Berechnung'!$J$941,0),IF(M900&gt;0,(25-$M900)*'Hintergrund Berechnung'!$J$942,0)),0)</f>
        <v>0</v>
      </c>
      <c r="V900" s="18" t="e">
        <f t="shared" si="44"/>
        <v>#DIV/0!</v>
      </c>
    </row>
    <row r="901" spans="15:22" x14ac:dyDescent="0.5">
      <c r="O901" s="16">
        <f t="shared" si="42"/>
        <v>0</v>
      </c>
      <c r="P901" s="16" t="e">
        <f>IF($C901&lt;16,MAX($E901:$G901)/($D901^0.70558407859294)*'Hintergrund Berechnung'!$I$941,MAX($E901:$G901)/($D901^0.70558407859294)*'Hintergrund Berechnung'!$I$942)</f>
        <v>#DIV/0!</v>
      </c>
      <c r="Q901" s="16" t="e">
        <f>IF($C901&lt;16,MAX($H901:$J901)/($D901^0.70558407859294)*'Hintergrund Berechnung'!$I$941,MAX($H901:$J901)/($D901^0.70558407859294)*'Hintergrund Berechnung'!$I$942)</f>
        <v>#DIV/0!</v>
      </c>
      <c r="R901" s="16" t="e">
        <f t="shared" si="43"/>
        <v>#DIV/0!</v>
      </c>
      <c r="S901" s="16" t="e">
        <f>ROUND(IF(C901&lt;16,$K901/($D901^0.450818786555515)*'Hintergrund Berechnung'!$N$941,$K901/($D901^0.450818786555515)*'Hintergrund Berechnung'!$N$942),0)</f>
        <v>#DIV/0!</v>
      </c>
      <c r="T901" s="16">
        <f>ROUND(IF(C901&lt;16,$L901*'Hintergrund Berechnung'!$O$941,$L901*'Hintergrund Berechnung'!$O$942),0)</f>
        <v>0</v>
      </c>
      <c r="U901" s="16">
        <f>ROUND(IF(C901&lt;16,IF(M901&gt;0,(25-$M901)*'Hintergrund Berechnung'!$J$941,0),IF(M901&gt;0,(25-$M901)*'Hintergrund Berechnung'!$J$942,0)),0)</f>
        <v>0</v>
      </c>
      <c r="V901" s="18" t="e">
        <f t="shared" si="44"/>
        <v>#DIV/0!</v>
      </c>
    </row>
    <row r="902" spans="15:22" x14ac:dyDescent="0.5">
      <c r="O902" s="16">
        <f t="shared" si="42"/>
        <v>0</v>
      </c>
      <c r="P902" s="16" t="e">
        <f>IF($C902&lt;16,MAX($E902:$G902)/($D902^0.70558407859294)*'Hintergrund Berechnung'!$I$941,MAX($E902:$G902)/($D902^0.70558407859294)*'Hintergrund Berechnung'!$I$942)</f>
        <v>#DIV/0!</v>
      </c>
      <c r="Q902" s="16" t="e">
        <f>IF($C902&lt;16,MAX($H902:$J902)/($D902^0.70558407859294)*'Hintergrund Berechnung'!$I$941,MAX($H902:$J902)/($D902^0.70558407859294)*'Hintergrund Berechnung'!$I$942)</f>
        <v>#DIV/0!</v>
      </c>
      <c r="R902" s="16" t="e">
        <f t="shared" si="43"/>
        <v>#DIV/0!</v>
      </c>
      <c r="S902" s="16" t="e">
        <f>ROUND(IF(C902&lt;16,$K902/($D902^0.450818786555515)*'Hintergrund Berechnung'!$N$941,$K902/($D902^0.450818786555515)*'Hintergrund Berechnung'!$N$942),0)</f>
        <v>#DIV/0!</v>
      </c>
      <c r="T902" s="16">
        <f>ROUND(IF(C902&lt;16,$L902*'Hintergrund Berechnung'!$O$941,$L902*'Hintergrund Berechnung'!$O$942),0)</f>
        <v>0</v>
      </c>
      <c r="U902" s="16">
        <f>ROUND(IF(C902&lt;16,IF(M902&gt;0,(25-$M902)*'Hintergrund Berechnung'!$J$941,0),IF(M902&gt;0,(25-$M902)*'Hintergrund Berechnung'!$J$942,0)),0)</f>
        <v>0</v>
      </c>
      <c r="V902" s="18" t="e">
        <f t="shared" si="44"/>
        <v>#DIV/0!</v>
      </c>
    </row>
    <row r="903" spans="15:22" x14ac:dyDescent="0.5">
      <c r="O903" s="16">
        <f t="shared" si="42"/>
        <v>0</v>
      </c>
      <c r="P903" s="16" t="e">
        <f>IF($C903&lt;16,MAX($E903:$G903)/($D903^0.70558407859294)*'Hintergrund Berechnung'!$I$941,MAX($E903:$G903)/($D903^0.70558407859294)*'Hintergrund Berechnung'!$I$942)</f>
        <v>#DIV/0!</v>
      </c>
      <c r="Q903" s="16" t="e">
        <f>IF($C903&lt;16,MAX($H903:$J903)/($D903^0.70558407859294)*'Hintergrund Berechnung'!$I$941,MAX($H903:$J903)/($D903^0.70558407859294)*'Hintergrund Berechnung'!$I$942)</f>
        <v>#DIV/0!</v>
      </c>
      <c r="R903" s="16" t="e">
        <f t="shared" si="43"/>
        <v>#DIV/0!</v>
      </c>
      <c r="S903" s="16" t="e">
        <f>ROUND(IF(C903&lt;16,$K903/($D903^0.450818786555515)*'Hintergrund Berechnung'!$N$941,$K903/($D903^0.450818786555515)*'Hintergrund Berechnung'!$N$942),0)</f>
        <v>#DIV/0!</v>
      </c>
      <c r="T903" s="16">
        <f>ROUND(IF(C903&lt;16,$L903*'Hintergrund Berechnung'!$O$941,$L903*'Hintergrund Berechnung'!$O$942),0)</f>
        <v>0</v>
      </c>
      <c r="U903" s="16">
        <f>ROUND(IF(C903&lt;16,IF(M903&gt;0,(25-$M903)*'Hintergrund Berechnung'!$J$941,0),IF(M903&gt;0,(25-$M903)*'Hintergrund Berechnung'!$J$942,0)),0)</f>
        <v>0</v>
      </c>
      <c r="V903" s="18" t="e">
        <f t="shared" si="44"/>
        <v>#DIV/0!</v>
      </c>
    </row>
    <row r="904" spans="15:22" x14ac:dyDescent="0.5">
      <c r="O904" s="16">
        <f t="shared" si="42"/>
        <v>0</v>
      </c>
      <c r="P904" s="16" t="e">
        <f>IF($C904&lt;16,MAX($E904:$G904)/($D904^0.70558407859294)*'Hintergrund Berechnung'!$I$941,MAX($E904:$G904)/($D904^0.70558407859294)*'Hintergrund Berechnung'!$I$942)</f>
        <v>#DIV/0!</v>
      </c>
      <c r="Q904" s="16" t="e">
        <f>IF($C904&lt;16,MAX($H904:$J904)/($D904^0.70558407859294)*'Hintergrund Berechnung'!$I$941,MAX($H904:$J904)/($D904^0.70558407859294)*'Hintergrund Berechnung'!$I$942)</f>
        <v>#DIV/0!</v>
      </c>
      <c r="R904" s="16" t="e">
        <f t="shared" si="43"/>
        <v>#DIV/0!</v>
      </c>
      <c r="S904" s="16" t="e">
        <f>ROUND(IF(C904&lt;16,$K904/($D904^0.450818786555515)*'Hintergrund Berechnung'!$N$941,$K904/($D904^0.450818786555515)*'Hintergrund Berechnung'!$N$942),0)</f>
        <v>#DIV/0!</v>
      </c>
      <c r="T904" s="16">
        <f>ROUND(IF(C904&lt;16,$L904*'Hintergrund Berechnung'!$O$941,$L904*'Hintergrund Berechnung'!$O$942),0)</f>
        <v>0</v>
      </c>
      <c r="U904" s="16">
        <f>ROUND(IF(C904&lt;16,IF(M904&gt;0,(25-$M904)*'Hintergrund Berechnung'!$J$941,0),IF(M904&gt;0,(25-$M904)*'Hintergrund Berechnung'!$J$942,0)),0)</f>
        <v>0</v>
      </c>
      <c r="V904" s="18" t="e">
        <f t="shared" si="44"/>
        <v>#DIV/0!</v>
      </c>
    </row>
    <row r="905" spans="15:22" x14ac:dyDescent="0.5">
      <c r="O905" s="16">
        <f t="shared" si="42"/>
        <v>0</v>
      </c>
      <c r="P905" s="16" t="e">
        <f>IF($C905&lt;16,MAX($E905:$G905)/($D905^0.70558407859294)*'Hintergrund Berechnung'!$I$941,MAX($E905:$G905)/($D905^0.70558407859294)*'Hintergrund Berechnung'!$I$942)</f>
        <v>#DIV/0!</v>
      </c>
      <c r="Q905" s="16" t="e">
        <f>IF($C905&lt;16,MAX($H905:$J905)/($D905^0.70558407859294)*'Hintergrund Berechnung'!$I$941,MAX($H905:$J905)/($D905^0.70558407859294)*'Hintergrund Berechnung'!$I$942)</f>
        <v>#DIV/0!</v>
      </c>
      <c r="R905" s="16" t="e">
        <f t="shared" si="43"/>
        <v>#DIV/0!</v>
      </c>
      <c r="S905" s="16" t="e">
        <f>ROUND(IF(C905&lt;16,$K905/($D905^0.450818786555515)*'Hintergrund Berechnung'!$N$941,$K905/($D905^0.450818786555515)*'Hintergrund Berechnung'!$N$942),0)</f>
        <v>#DIV/0!</v>
      </c>
      <c r="T905" s="16">
        <f>ROUND(IF(C905&lt;16,$L905*'Hintergrund Berechnung'!$O$941,$L905*'Hintergrund Berechnung'!$O$942),0)</f>
        <v>0</v>
      </c>
      <c r="U905" s="16">
        <f>ROUND(IF(C905&lt;16,IF(M905&gt;0,(25-$M905)*'Hintergrund Berechnung'!$J$941,0),IF(M905&gt;0,(25-$M905)*'Hintergrund Berechnung'!$J$942,0)),0)</f>
        <v>0</v>
      </c>
      <c r="V905" s="18" t="e">
        <f t="shared" si="44"/>
        <v>#DIV/0!</v>
      </c>
    </row>
    <row r="906" spans="15:22" x14ac:dyDescent="0.5">
      <c r="O906" s="16">
        <f t="shared" si="42"/>
        <v>0</v>
      </c>
      <c r="P906" s="16" t="e">
        <f>IF($C906&lt;16,MAX($E906:$G906)/($D906^0.70558407859294)*'Hintergrund Berechnung'!$I$941,MAX($E906:$G906)/($D906^0.70558407859294)*'Hintergrund Berechnung'!$I$942)</f>
        <v>#DIV/0!</v>
      </c>
      <c r="Q906" s="16" t="e">
        <f>IF($C906&lt;16,MAX($H906:$J906)/($D906^0.70558407859294)*'Hintergrund Berechnung'!$I$941,MAX($H906:$J906)/($D906^0.70558407859294)*'Hintergrund Berechnung'!$I$942)</f>
        <v>#DIV/0!</v>
      </c>
      <c r="R906" s="16" t="e">
        <f t="shared" si="43"/>
        <v>#DIV/0!</v>
      </c>
      <c r="S906" s="16" t="e">
        <f>ROUND(IF(C906&lt;16,$K906/($D906^0.450818786555515)*'Hintergrund Berechnung'!$N$941,$K906/($D906^0.450818786555515)*'Hintergrund Berechnung'!$N$942),0)</f>
        <v>#DIV/0!</v>
      </c>
      <c r="T906" s="16">
        <f>ROUND(IF(C906&lt;16,$L906*'Hintergrund Berechnung'!$O$941,$L906*'Hintergrund Berechnung'!$O$942),0)</f>
        <v>0</v>
      </c>
      <c r="U906" s="16">
        <f>ROUND(IF(C906&lt;16,IF(M906&gt;0,(25-$M906)*'Hintergrund Berechnung'!$J$941,0),IF(M906&gt;0,(25-$M906)*'Hintergrund Berechnung'!$J$942,0)),0)</f>
        <v>0</v>
      </c>
      <c r="V906" s="18" t="e">
        <f t="shared" si="44"/>
        <v>#DIV/0!</v>
      </c>
    </row>
    <row r="907" spans="15:22" x14ac:dyDescent="0.5">
      <c r="O907" s="16">
        <f t="shared" si="42"/>
        <v>0</v>
      </c>
      <c r="P907" s="16" t="e">
        <f>IF($C907&lt;16,MAX($E907:$G907)/($D907^0.70558407859294)*'Hintergrund Berechnung'!$I$941,MAX($E907:$G907)/($D907^0.70558407859294)*'Hintergrund Berechnung'!$I$942)</f>
        <v>#DIV/0!</v>
      </c>
      <c r="Q907" s="16" t="e">
        <f>IF($C907&lt;16,MAX($H907:$J907)/($D907^0.70558407859294)*'Hintergrund Berechnung'!$I$941,MAX($H907:$J907)/($D907^0.70558407859294)*'Hintergrund Berechnung'!$I$942)</f>
        <v>#DIV/0!</v>
      </c>
      <c r="R907" s="16" t="e">
        <f t="shared" si="43"/>
        <v>#DIV/0!</v>
      </c>
      <c r="S907" s="16" t="e">
        <f>ROUND(IF(C907&lt;16,$K907/($D907^0.450818786555515)*'Hintergrund Berechnung'!$N$941,$K907/($D907^0.450818786555515)*'Hintergrund Berechnung'!$N$942),0)</f>
        <v>#DIV/0!</v>
      </c>
      <c r="T907" s="16">
        <f>ROUND(IF(C907&lt;16,$L907*'Hintergrund Berechnung'!$O$941,$L907*'Hintergrund Berechnung'!$O$942),0)</f>
        <v>0</v>
      </c>
      <c r="U907" s="16">
        <f>ROUND(IF(C907&lt;16,IF(M907&gt;0,(25-$M907)*'Hintergrund Berechnung'!$J$941,0),IF(M907&gt;0,(25-$M907)*'Hintergrund Berechnung'!$J$942,0)),0)</f>
        <v>0</v>
      </c>
      <c r="V907" s="18" t="e">
        <f t="shared" si="44"/>
        <v>#DIV/0!</v>
      </c>
    </row>
    <row r="908" spans="15:22" x14ac:dyDescent="0.5">
      <c r="O908" s="16">
        <f t="shared" si="42"/>
        <v>0</v>
      </c>
      <c r="P908" s="16" t="e">
        <f>IF($C908&lt;16,MAX($E908:$G908)/($D908^0.70558407859294)*'Hintergrund Berechnung'!$I$941,MAX($E908:$G908)/($D908^0.70558407859294)*'Hintergrund Berechnung'!$I$942)</f>
        <v>#DIV/0!</v>
      </c>
      <c r="Q908" s="16" t="e">
        <f>IF($C908&lt;16,MAX($H908:$J908)/($D908^0.70558407859294)*'Hintergrund Berechnung'!$I$941,MAX($H908:$J908)/($D908^0.70558407859294)*'Hintergrund Berechnung'!$I$942)</f>
        <v>#DIV/0!</v>
      </c>
      <c r="R908" s="16" t="e">
        <f t="shared" si="43"/>
        <v>#DIV/0!</v>
      </c>
      <c r="S908" s="16" t="e">
        <f>ROUND(IF(C908&lt;16,$K908/($D908^0.450818786555515)*'Hintergrund Berechnung'!$N$941,$K908/($D908^0.450818786555515)*'Hintergrund Berechnung'!$N$942),0)</f>
        <v>#DIV/0!</v>
      </c>
      <c r="T908" s="16">
        <f>ROUND(IF(C908&lt;16,$L908*'Hintergrund Berechnung'!$O$941,$L908*'Hintergrund Berechnung'!$O$942),0)</f>
        <v>0</v>
      </c>
      <c r="U908" s="16">
        <f>ROUND(IF(C908&lt;16,IF(M908&gt;0,(25-$M908)*'Hintergrund Berechnung'!$J$941,0),IF(M908&gt;0,(25-$M908)*'Hintergrund Berechnung'!$J$942,0)),0)</f>
        <v>0</v>
      </c>
      <c r="V908" s="18" t="e">
        <f t="shared" si="44"/>
        <v>#DIV/0!</v>
      </c>
    </row>
    <row r="909" spans="15:22" x14ac:dyDescent="0.5">
      <c r="O909" s="16">
        <f t="shared" si="42"/>
        <v>0</v>
      </c>
      <c r="P909" s="16" t="e">
        <f>IF($C909&lt;16,MAX($E909:$G909)/($D909^0.70558407859294)*'Hintergrund Berechnung'!$I$941,MAX($E909:$G909)/($D909^0.70558407859294)*'Hintergrund Berechnung'!$I$942)</f>
        <v>#DIV/0!</v>
      </c>
      <c r="Q909" s="16" t="e">
        <f>IF($C909&lt;16,MAX($H909:$J909)/($D909^0.70558407859294)*'Hintergrund Berechnung'!$I$941,MAX($H909:$J909)/($D909^0.70558407859294)*'Hintergrund Berechnung'!$I$942)</f>
        <v>#DIV/0!</v>
      </c>
      <c r="R909" s="16" t="e">
        <f t="shared" si="43"/>
        <v>#DIV/0!</v>
      </c>
      <c r="S909" s="16" t="e">
        <f>ROUND(IF(C909&lt;16,$K909/($D909^0.450818786555515)*'Hintergrund Berechnung'!$N$941,$K909/($D909^0.450818786555515)*'Hintergrund Berechnung'!$N$942),0)</f>
        <v>#DIV/0!</v>
      </c>
      <c r="T909" s="16">
        <f>ROUND(IF(C909&lt;16,$L909*'Hintergrund Berechnung'!$O$941,$L909*'Hintergrund Berechnung'!$O$942),0)</f>
        <v>0</v>
      </c>
      <c r="U909" s="16">
        <f>ROUND(IF(C909&lt;16,IF(M909&gt;0,(25-$M909)*'Hintergrund Berechnung'!$J$941,0),IF(M909&gt;0,(25-$M909)*'Hintergrund Berechnung'!$J$942,0)),0)</f>
        <v>0</v>
      </c>
      <c r="V909" s="18" t="e">
        <f t="shared" si="44"/>
        <v>#DIV/0!</v>
      </c>
    </row>
    <row r="910" spans="15:22" x14ac:dyDescent="0.5">
      <c r="O910" s="16">
        <f t="shared" si="42"/>
        <v>0</v>
      </c>
      <c r="P910" s="16" t="e">
        <f>IF($C910&lt;16,MAX($E910:$G910)/($D910^0.70558407859294)*'Hintergrund Berechnung'!$I$941,MAX($E910:$G910)/($D910^0.70558407859294)*'Hintergrund Berechnung'!$I$942)</f>
        <v>#DIV/0!</v>
      </c>
      <c r="Q910" s="16" t="e">
        <f>IF($C910&lt;16,MAX($H910:$J910)/($D910^0.70558407859294)*'Hintergrund Berechnung'!$I$941,MAX($H910:$J910)/($D910^0.70558407859294)*'Hintergrund Berechnung'!$I$942)</f>
        <v>#DIV/0!</v>
      </c>
      <c r="R910" s="16" t="e">
        <f t="shared" si="43"/>
        <v>#DIV/0!</v>
      </c>
      <c r="S910" s="16" t="e">
        <f>ROUND(IF(C910&lt;16,$K910/($D910^0.450818786555515)*'Hintergrund Berechnung'!$N$941,$K910/($D910^0.450818786555515)*'Hintergrund Berechnung'!$N$942),0)</f>
        <v>#DIV/0!</v>
      </c>
      <c r="T910" s="16">
        <f>ROUND(IF(C910&lt;16,$L910*'Hintergrund Berechnung'!$O$941,$L910*'Hintergrund Berechnung'!$O$942),0)</f>
        <v>0</v>
      </c>
      <c r="U910" s="16">
        <f>ROUND(IF(C910&lt;16,IF(M910&gt;0,(25-$M910)*'Hintergrund Berechnung'!$J$941,0),IF(M910&gt;0,(25-$M910)*'Hintergrund Berechnung'!$J$942,0)),0)</f>
        <v>0</v>
      </c>
      <c r="V910" s="18" t="e">
        <f t="shared" si="44"/>
        <v>#DIV/0!</v>
      </c>
    </row>
    <row r="911" spans="15:22" x14ac:dyDescent="0.5">
      <c r="O911" s="16">
        <f t="shared" si="42"/>
        <v>0</v>
      </c>
      <c r="P911" s="16" t="e">
        <f>IF($C911&lt;16,MAX($E911:$G911)/($D911^0.70558407859294)*'Hintergrund Berechnung'!$I$941,MAX($E911:$G911)/($D911^0.70558407859294)*'Hintergrund Berechnung'!$I$942)</f>
        <v>#DIV/0!</v>
      </c>
      <c r="Q911" s="16" t="e">
        <f>IF($C911&lt;16,MAX($H911:$J911)/($D911^0.70558407859294)*'Hintergrund Berechnung'!$I$941,MAX($H911:$J911)/($D911^0.70558407859294)*'Hintergrund Berechnung'!$I$942)</f>
        <v>#DIV/0!</v>
      </c>
      <c r="R911" s="16" t="e">
        <f t="shared" si="43"/>
        <v>#DIV/0!</v>
      </c>
      <c r="S911" s="16" t="e">
        <f>ROUND(IF(C911&lt;16,$K911/($D911^0.450818786555515)*'Hintergrund Berechnung'!$N$941,$K911/($D911^0.450818786555515)*'Hintergrund Berechnung'!$N$942),0)</f>
        <v>#DIV/0!</v>
      </c>
      <c r="T911" s="16">
        <f>ROUND(IF(C911&lt;16,$L911*'Hintergrund Berechnung'!$O$941,$L911*'Hintergrund Berechnung'!$O$942),0)</f>
        <v>0</v>
      </c>
      <c r="U911" s="16">
        <f>ROUND(IF(C911&lt;16,IF(M911&gt;0,(25-$M911)*'Hintergrund Berechnung'!$J$941,0),IF(M911&gt;0,(25-$M911)*'Hintergrund Berechnung'!$J$942,0)),0)</f>
        <v>0</v>
      </c>
      <c r="V911" s="18" t="e">
        <f t="shared" si="44"/>
        <v>#DIV/0!</v>
      </c>
    </row>
    <row r="912" spans="15:22" x14ac:dyDescent="0.5">
      <c r="O912" s="16">
        <f t="shared" si="42"/>
        <v>0</v>
      </c>
      <c r="P912" s="16" t="e">
        <f>IF($C912&lt;16,MAX($E912:$G912)/($D912^0.70558407859294)*'Hintergrund Berechnung'!$I$941,MAX($E912:$G912)/($D912^0.70558407859294)*'Hintergrund Berechnung'!$I$942)</f>
        <v>#DIV/0!</v>
      </c>
      <c r="Q912" s="16" t="e">
        <f>IF($C912&lt;16,MAX($H912:$J912)/($D912^0.70558407859294)*'Hintergrund Berechnung'!$I$941,MAX($H912:$J912)/($D912^0.70558407859294)*'Hintergrund Berechnung'!$I$942)</f>
        <v>#DIV/0!</v>
      </c>
      <c r="R912" s="16" t="e">
        <f t="shared" si="43"/>
        <v>#DIV/0!</v>
      </c>
      <c r="S912" s="16" t="e">
        <f>ROUND(IF(C912&lt;16,$K912/($D912^0.450818786555515)*'Hintergrund Berechnung'!$N$941,$K912/($D912^0.450818786555515)*'Hintergrund Berechnung'!$N$942),0)</f>
        <v>#DIV/0!</v>
      </c>
      <c r="T912" s="16">
        <f>ROUND(IF(C912&lt;16,$L912*'Hintergrund Berechnung'!$O$941,$L912*'Hintergrund Berechnung'!$O$942),0)</f>
        <v>0</v>
      </c>
      <c r="U912" s="16">
        <f>ROUND(IF(C912&lt;16,IF(M912&gt;0,(25-$M912)*'Hintergrund Berechnung'!$J$941,0),IF(M912&gt;0,(25-$M912)*'Hintergrund Berechnung'!$J$942,0)),0)</f>
        <v>0</v>
      </c>
      <c r="V912" s="18" t="e">
        <f t="shared" si="44"/>
        <v>#DIV/0!</v>
      </c>
    </row>
    <row r="913" spans="15:22" x14ac:dyDescent="0.5">
      <c r="O913" s="16">
        <f t="shared" si="42"/>
        <v>0</v>
      </c>
      <c r="P913" s="16" t="e">
        <f>IF($C913&lt;16,MAX($E913:$G913)/($D913^0.70558407859294)*'Hintergrund Berechnung'!$I$941,MAX($E913:$G913)/($D913^0.70558407859294)*'Hintergrund Berechnung'!$I$942)</f>
        <v>#DIV/0!</v>
      </c>
      <c r="Q913" s="16" t="e">
        <f>IF($C913&lt;16,MAX($H913:$J913)/($D913^0.70558407859294)*'Hintergrund Berechnung'!$I$941,MAX($H913:$J913)/($D913^0.70558407859294)*'Hintergrund Berechnung'!$I$942)</f>
        <v>#DIV/0!</v>
      </c>
      <c r="R913" s="16" t="e">
        <f t="shared" si="43"/>
        <v>#DIV/0!</v>
      </c>
      <c r="S913" s="16" t="e">
        <f>ROUND(IF(C913&lt;16,$K913/($D913^0.450818786555515)*'Hintergrund Berechnung'!$N$941,$K913/($D913^0.450818786555515)*'Hintergrund Berechnung'!$N$942),0)</f>
        <v>#DIV/0!</v>
      </c>
      <c r="T913" s="16">
        <f>ROUND(IF(C913&lt;16,$L913*'Hintergrund Berechnung'!$O$941,$L913*'Hintergrund Berechnung'!$O$942),0)</f>
        <v>0</v>
      </c>
      <c r="U913" s="16">
        <f>ROUND(IF(C913&lt;16,IF(M913&gt;0,(25-$M913)*'Hintergrund Berechnung'!$J$941,0),IF(M913&gt;0,(25-$M913)*'Hintergrund Berechnung'!$J$942,0)),0)</f>
        <v>0</v>
      </c>
      <c r="V913" s="18" t="e">
        <f t="shared" si="44"/>
        <v>#DIV/0!</v>
      </c>
    </row>
    <row r="914" spans="15:22" x14ac:dyDescent="0.5">
      <c r="O914" s="16">
        <f t="shared" si="42"/>
        <v>0</v>
      </c>
      <c r="P914" s="16" t="e">
        <f>IF($C914&lt;16,MAX($E914:$G914)/($D914^0.70558407859294)*'Hintergrund Berechnung'!$I$941,MAX($E914:$G914)/($D914^0.70558407859294)*'Hintergrund Berechnung'!$I$942)</f>
        <v>#DIV/0!</v>
      </c>
      <c r="Q914" s="16" t="e">
        <f>IF($C914&lt;16,MAX($H914:$J914)/($D914^0.70558407859294)*'Hintergrund Berechnung'!$I$941,MAX($H914:$J914)/($D914^0.70558407859294)*'Hintergrund Berechnung'!$I$942)</f>
        <v>#DIV/0!</v>
      </c>
      <c r="R914" s="16" t="e">
        <f t="shared" si="43"/>
        <v>#DIV/0!</v>
      </c>
      <c r="S914" s="16" t="e">
        <f>ROUND(IF(C914&lt;16,$K914/($D914^0.450818786555515)*'Hintergrund Berechnung'!$N$941,$K914/($D914^0.450818786555515)*'Hintergrund Berechnung'!$N$942),0)</f>
        <v>#DIV/0!</v>
      </c>
      <c r="T914" s="16">
        <f>ROUND(IF(C914&lt;16,$L914*'Hintergrund Berechnung'!$O$941,$L914*'Hintergrund Berechnung'!$O$942),0)</f>
        <v>0</v>
      </c>
      <c r="U914" s="16">
        <f>ROUND(IF(C914&lt;16,IF(M914&gt;0,(25-$M914)*'Hintergrund Berechnung'!$J$941,0),IF(M914&gt;0,(25-$M914)*'Hintergrund Berechnung'!$J$942,0)),0)</f>
        <v>0</v>
      </c>
      <c r="V914" s="18" t="e">
        <f t="shared" si="44"/>
        <v>#DIV/0!</v>
      </c>
    </row>
    <row r="915" spans="15:22" x14ac:dyDescent="0.5">
      <c r="O915" s="16">
        <f t="shared" si="42"/>
        <v>0</v>
      </c>
      <c r="P915" s="16" t="e">
        <f>IF($C915&lt;16,MAX($E915:$G915)/($D915^0.70558407859294)*'Hintergrund Berechnung'!$I$941,MAX($E915:$G915)/($D915^0.70558407859294)*'Hintergrund Berechnung'!$I$942)</f>
        <v>#DIV/0!</v>
      </c>
      <c r="Q915" s="16" t="e">
        <f>IF($C915&lt;16,MAX($H915:$J915)/($D915^0.70558407859294)*'Hintergrund Berechnung'!$I$941,MAX($H915:$J915)/($D915^0.70558407859294)*'Hintergrund Berechnung'!$I$942)</f>
        <v>#DIV/0!</v>
      </c>
      <c r="R915" s="16" t="e">
        <f t="shared" si="43"/>
        <v>#DIV/0!</v>
      </c>
      <c r="S915" s="16" t="e">
        <f>ROUND(IF(C915&lt;16,$K915/($D915^0.450818786555515)*'Hintergrund Berechnung'!$N$941,$K915/($D915^0.450818786555515)*'Hintergrund Berechnung'!$N$942),0)</f>
        <v>#DIV/0!</v>
      </c>
      <c r="T915" s="16">
        <f>ROUND(IF(C915&lt;16,$L915*'Hintergrund Berechnung'!$O$941,$L915*'Hintergrund Berechnung'!$O$942),0)</f>
        <v>0</v>
      </c>
      <c r="U915" s="16">
        <f>ROUND(IF(C915&lt;16,IF(M915&gt;0,(25-$M915)*'Hintergrund Berechnung'!$J$941,0),IF(M915&gt;0,(25-$M915)*'Hintergrund Berechnung'!$J$942,0)),0)</f>
        <v>0</v>
      </c>
      <c r="V915" s="18" t="e">
        <f t="shared" si="44"/>
        <v>#DIV/0!</v>
      </c>
    </row>
    <row r="916" spans="15:22" x14ac:dyDescent="0.5">
      <c r="O916" s="16">
        <f t="shared" si="42"/>
        <v>0</v>
      </c>
      <c r="P916" s="16" t="e">
        <f>IF($C916&lt;16,MAX($E916:$G916)/($D916^0.70558407859294)*'Hintergrund Berechnung'!$I$941,MAX($E916:$G916)/($D916^0.70558407859294)*'Hintergrund Berechnung'!$I$942)</f>
        <v>#DIV/0!</v>
      </c>
      <c r="Q916" s="16" t="e">
        <f>IF($C916&lt;16,MAX($H916:$J916)/($D916^0.70558407859294)*'Hintergrund Berechnung'!$I$941,MAX($H916:$J916)/($D916^0.70558407859294)*'Hintergrund Berechnung'!$I$942)</f>
        <v>#DIV/0!</v>
      </c>
      <c r="R916" s="16" t="e">
        <f t="shared" si="43"/>
        <v>#DIV/0!</v>
      </c>
      <c r="S916" s="16" t="e">
        <f>ROUND(IF(C916&lt;16,$K916/($D916^0.450818786555515)*'Hintergrund Berechnung'!$N$941,$K916/($D916^0.450818786555515)*'Hintergrund Berechnung'!$N$942),0)</f>
        <v>#DIV/0!</v>
      </c>
      <c r="T916" s="16">
        <f>ROUND(IF(C916&lt;16,$L916*'Hintergrund Berechnung'!$O$941,$L916*'Hintergrund Berechnung'!$O$942),0)</f>
        <v>0</v>
      </c>
      <c r="U916" s="16">
        <f>ROUND(IF(C916&lt;16,IF(M916&gt;0,(25-$M916)*'Hintergrund Berechnung'!$J$941,0),IF(M916&gt;0,(25-$M916)*'Hintergrund Berechnung'!$J$942,0)),0)</f>
        <v>0</v>
      </c>
      <c r="V916" s="18" t="e">
        <f t="shared" si="44"/>
        <v>#DIV/0!</v>
      </c>
    </row>
    <row r="917" spans="15:22" x14ac:dyDescent="0.5">
      <c r="O917" s="16">
        <f t="shared" si="42"/>
        <v>0</v>
      </c>
      <c r="P917" s="16" t="e">
        <f>IF($C917&lt;16,MAX($E917:$G917)/($D917^0.70558407859294)*'Hintergrund Berechnung'!$I$941,MAX($E917:$G917)/($D917^0.70558407859294)*'Hintergrund Berechnung'!$I$942)</f>
        <v>#DIV/0!</v>
      </c>
      <c r="Q917" s="16" t="e">
        <f>IF($C917&lt;16,MAX($H917:$J917)/($D917^0.70558407859294)*'Hintergrund Berechnung'!$I$941,MAX($H917:$J917)/($D917^0.70558407859294)*'Hintergrund Berechnung'!$I$942)</f>
        <v>#DIV/0!</v>
      </c>
      <c r="R917" s="16" t="e">
        <f t="shared" si="43"/>
        <v>#DIV/0!</v>
      </c>
      <c r="S917" s="16" t="e">
        <f>ROUND(IF(C917&lt;16,$K917/($D917^0.450818786555515)*'Hintergrund Berechnung'!$N$941,$K917/($D917^0.450818786555515)*'Hintergrund Berechnung'!$N$942),0)</f>
        <v>#DIV/0!</v>
      </c>
      <c r="T917" s="16">
        <f>ROUND(IF(C917&lt;16,$L917*'Hintergrund Berechnung'!$O$941,$L917*'Hintergrund Berechnung'!$O$942),0)</f>
        <v>0</v>
      </c>
      <c r="U917" s="16">
        <f>ROUND(IF(C917&lt;16,IF(M917&gt;0,(25-$M917)*'Hintergrund Berechnung'!$J$941,0),IF(M917&gt;0,(25-$M917)*'Hintergrund Berechnung'!$J$942,0)),0)</f>
        <v>0</v>
      </c>
      <c r="V917" s="18" t="e">
        <f t="shared" si="44"/>
        <v>#DIV/0!</v>
      </c>
    </row>
    <row r="918" spans="15:22" x14ac:dyDescent="0.5">
      <c r="O918" s="16">
        <f t="shared" si="42"/>
        <v>0</v>
      </c>
      <c r="P918" s="16" t="e">
        <f>IF($C918&lt;16,MAX($E918:$G918)/($D918^0.70558407859294)*'Hintergrund Berechnung'!$I$941,MAX($E918:$G918)/($D918^0.70558407859294)*'Hintergrund Berechnung'!$I$942)</f>
        <v>#DIV/0!</v>
      </c>
      <c r="Q918" s="16" t="e">
        <f>IF($C918&lt;16,MAX($H918:$J918)/($D918^0.70558407859294)*'Hintergrund Berechnung'!$I$941,MAX($H918:$J918)/($D918^0.70558407859294)*'Hintergrund Berechnung'!$I$942)</f>
        <v>#DIV/0!</v>
      </c>
      <c r="R918" s="16" t="e">
        <f t="shared" si="43"/>
        <v>#DIV/0!</v>
      </c>
      <c r="S918" s="16" t="e">
        <f>ROUND(IF(C918&lt;16,$K918/($D918^0.450818786555515)*'Hintergrund Berechnung'!$N$941,$K918/($D918^0.450818786555515)*'Hintergrund Berechnung'!$N$942),0)</f>
        <v>#DIV/0!</v>
      </c>
      <c r="T918" s="16">
        <f>ROUND(IF(C918&lt;16,$L918*'Hintergrund Berechnung'!$O$941,$L918*'Hintergrund Berechnung'!$O$942),0)</f>
        <v>0</v>
      </c>
      <c r="U918" s="16">
        <f>ROUND(IF(C918&lt;16,IF(M918&gt;0,(25-$M918)*'Hintergrund Berechnung'!$J$941,0),IF(M918&gt;0,(25-$M918)*'Hintergrund Berechnung'!$J$942,0)),0)</f>
        <v>0</v>
      </c>
      <c r="V918" s="18" t="e">
        <f t="shared" si="44"/>
        <v>#DIV/0!</v>
      </c>
    </row>
    <row r="919" spans="15:22" x14ac:dyDescent="0.5">
      <c r="O919" s="16">
        <f t="shared" si="42"/>
        <v>0</v>
      </c>
      <c r="P919" s="16" t="e">
        <f>IF($C919&lt;16,MAX($E919:$G919)/($D919^0.70558407859294)*'Hintergrund Berechnung'!$I$941,MAX($E919:$G919)/($D919^0.70558407859294)*'Hintergrund Berechnung'!$I$942)</f>
        <v>#DIV/0!</v>
      </c>
      <c r="Q919" s="16" t="e">
        <f>IF($C919&lt;16,MAX($H919:$J919)/($D919^0.70558407859294)*'Hintergrund Berechnung'!$I$941,MAX($H919:$J919)/($D919^0.70558407859294)*'Hintergrund Berechnung'!$I$942)</f>
        <v>#DIV/0!</v>
      </c>
      <c r="R919" s="16" t="e">
        <f t="shared" si="43"/>
        <v>#DIV/0!</v>
      </c>
      <c r="S919" s="16" t="e">
        <f>ROUND(IF(C919&lt;16,$K919/($D919^0.450818786555515)*'Hintergrund Berechnung'!$N$941,$K919/($D919^0.450818786555515)*'Hintergrund Berechnung'!$N$942),0)</f>
        <v>#DIV/0!</v>
      </c>
      <c r="T919" s="16">
        <f>ROUND(IF(C919&lt;16,$L919*'Hintergrund Berechnung'!$O$941,$L919*'Hintergrund Berechnung'!$O$942),0)</f>
        <v>0</v>
      </c>
      <c r="U919" s="16">
        <f>ROUND(IF(C919&lt;16,IF(M919&gt;0,(25-$M919)*'Hintergrund Berechnung'!$J$941,0),IF(M919&gt;0,(25-$M919)*'Hintergrund Berechnung'!$J$942,0)),0)</f>
        <v>0</v>
      </c>
      <c r="V919" s="18" t="e">
        <f t="shared" si="44"/>
        <v>#DIV/0!</v>
      </c>
    </row>
    <row r="920" spans="15:22" x14ac:dyDescent="0.5">
      <c r="O920" s="16">
        <f t="shared" si="42"/>
        <v>0</v>
      </c>
      <c r="P920" s="16" t="e">
        <f>IF($C920&lt;16,MAX($E920:$G920)/($D920^0.70558407859294)*'Hintergrund Berechnung'!$I$941,MAX($E920:$G920)/($D920^0.70558407859294)*'Hintergrund Berechnung'!$I$942)</f>
        <v>#DIV/0!</v>
      </c>
      <c r="Q920" s="16" t="e">
        <f>IF($C920&lt;16,MAX($H920:$J920)/($D920^0.70558407859294)*'Hintergrund Berechnung'!$I$941,MAX($H920:$J920)/($D920^0.70558407859294)*'Hintergrund Berechnung'!$I$942)</f>
        <v>#DIV/0!</v>
      </c>
      <c r="R920" s="16" t="e">
        <f t="shared" si="43"/>
        <v>#DIV/0!</v>
      </c>
      <c r="S920" s="16" t="e">
        <f>ROUND(IF(C920&lt;16,$K920/($D920^0.450818786555515)*'Hintergrund Berechnung'!$N$941,$K920/($D920^0.450818786555515)*'Hintergrund Berechnung'!$N$942),0)</f>
        <v>#DIV/0!</v>
      </c>
      <c r="T920" s="16">
        <f>ROUND(IF(C920&lt;16,$L920*'Hintergrund Berechnung'!$O$941,$L920*'Hintergrund Berechnung'!$O$942),0)</f>
        <v>0</v>
      </c>
      <c r="U920" s="16">
        <f>ROUND(IF(C920&lt;16,IF(M920&gt;0,(25-$M920)*'Hintergrund Berechnung'!$J$941,0),IF(M920&gt;0,(25-$M920)*'Hintergrund Berechnung'!$J$942,0)),0)</f>
        <v>0</v>
      </c>
      <c r="V920" s="18" t="e">
        <f t="shared" si="44"/>
        <v>#DIV/0!</v>
      </c>
    </row>
    <row r="921" spans="15:22" x14ac:dyDescent="0.5">
      <c r="O921" s="16">
        <f t="shared" si="42"/>
        <v>0</v>
      </c>
      <c r="P921" s="16" t="e">
        <f>IF($C921&lt;16,MAX($E921:$G921)/($D921^0.70558407859294)*'Hintergrund Berechnung'!$I$941,MAX($E921:$G921)/($D921^0.70558407859294)*'Hintergrund Berechnung'!$I$942)</f>
        <v>#DIV/0!</v>
      </c>
      <c r="Q921" s="16" t="e">
        <f>IF($C921&lt;16,MAX($H921:$J921)/($D921^0.70558407859294)*'Hintergrund Berechnung'!$I$941,MAX($H921:$J921)/($D921^0.70558407859294)*'Hintergrund Berechnung'!$I$942)</f>
        <v>#DIV/0!</v>
      </c>
      <c r="R921" s="16" t="e">
        <f t="shared" si="43"/>
        <v>#DIV/0!</v>
      </c>
      <c r="S921" s="16" t="e">
        <f>ROUND(IF(C921&lt;16,$K921/($D921^0.450818786555515)*'Hintergrund Berechnung'!$N$941,$K921/($D921^0.450818786555515)*'Hintergrund Berechnung'!$N$942),0)</f>
        <v>#DIV/0!</v>
      </c>
      <c r="T921" s="16">
        <f>ROUND(IF(C921&lt;16,$L921*'Hintergrund Berechnung'!$O$941,$L921*'Hintergrund Berechnung'!$O$942),0)</f>
        <v>0</v>
      </c>
      <c r="U921" s="16">
        <f>ROUND(IF(C921&lt;16,IF(M921&gt;0,(25-$M921)*'Hintergrund Berechnung'!$J$941,0),IF(M921&gt;0,(25-$M921)*'Hintergrund Berechnung'!$J$942,0)),0)</f>
        <v>0</v>
      </c>
      <c r="V921" s="18" t="e">
        <f t="shared" si="44"/>
        <v>#DIV/0!</v>
      </c>
    </row>
    <row r="922" spans="15:22" x14ac:dyDescent="0.5">
      <c r="O922" s="16">
        <f t="shared" si="42"/>
        <v>0</v>
      </c>
      <c r="P922" s="16" t="e">
        <f>IF($C922&lt;16,MAX($E922:$G922)/($D922^0.70558407859294)*'Hintergrund Berechnung'!$I$941,MAX($E922:$G922)/($D922^0.70558407859294)*'Hintergrund Berechnung'!$I$942)</f>
        <v>#DIV/0!</v>
      </c>
      <c r="Q922" s="16" t="e">
        <f>IF($C922&lt;16,MAX($H922:$J922)/($D922^0.70558407859294)*'Hintergrund Berechnung'!$I$941,MAX($H922:$J922)/($D922^0.70558407859294)*'Hintergrund Berechnung'!$I$942)</f>
        <v>#DIV/0!</v>
      </c>
      <c r="R922" s="16" t="e">
        <f t="shared" si="43"/>
        <v>#DIV/0!</v>
      </c>
      <c r="S922" s="16" t="e">
        <f>ROUND(IF(C922&lt;16,$K922/($D922^0.450818786555515)*'Hintergrund Berechnung'!$N$941,$K922/($D922^0.450818786555515)*'Hintergrund Berechnung'!$N$942),0)</f>
        <v>#DIV/0!</v>
      </c>
      <c r="T922" s="16">
        <f>ROUND(IF(C922&lt;16,$L922*'Hintergrund Berechnung'!$O$941,$L922*'Hintergrund Berechnung'!$O$942),0)</f>
        <v>0</v>
      </c>
      <c r="U922" s="16">
        <f>ROUND(IF(C922&lt;16,IF(M922&gt;0,(25-$M922)*'Hintergrund Berechnung'!$J$941,0),IF(M922&gt;0,(25-$M922)*'Hintergrund Berechnung'!$J$942,0)),0)</f>
        <v>0</v>
      </c>
      <c r="V922" s="18" t="e">
        <f t="shared" si="44"/>
        <v>#DIV/0!</v>
      </c>
    </row>
    <row r="923" spans="15:22" x14ac:dyDescent="0.5">
      <c r="O923" s="16">
        <f t="shared" si="42"/>
        <v>0</v>
      </c>
      <c r="P923" s="16" t="e">
        <f>IF($C923&lt;16,MAX($E923:$G923)/($D923^0.70558407859294)*'Hintergrund Berechnung'!$I$941,MAX($E923:$G923)/($D923^0.70558407859294)*'Hintergrund Berechnung'!$I$942)</f>
        <v>#DIV/0!</v>
      </c>
      <c r="Q923" s="16" t="e">
        <f>IF($C923&lt;16,MAX($H923:$J923)/($D923^0.70558407859294)*'Hintergrund Berechnung'!$I$941,MAX($H923:$J923)/($D923^0.70558407859294)*'Hintergrund Berechnung'!$I$942)</f>
        <v>#DIV/0!</v>
      </c>
      <c r="R923" s="16" t="e">
        <f t="shared" si="43"/>
        <v>#DIV/0!</v>
      </c>
      <c r="S923" s="16" t="e">
        <f>ROUND(IF(C923&lt;16,$K923/($D923^0.450818786555515)*'Hintergrund Berechnung'!$N$941,$K923/($D923^0.450818786555515)*'Hintergrund Berechnung'!$N$942),0)</f>
        <v>#DIV/0!</v>
      </c>
      <c r="T923" s="16">
        <f>ROUND(IF(C923&lt;16,$L923*'Hintergrund Berechnung'!$O$941,$L923*'Hintergrund Berechnung'!$O$942),0)</f>
        <v>0</v>
      </c>
      <c r="U923" s="16">
        <f>ROUND(IF(C923&lt;16,IF(M923&gt;0,(25-$M923)*'Hintergrund Berechnung'!$J$941,0),IF(M923&gt;0,(25-$M923)*'Hintergrund Berechnung'!$J$942,0)),0)</f>
        <v>0</v>
      </c>
      <c r="V923" s="18" t="e">
        <f t="shared" si="44"/>
        <v>#DIV/0!</v>
      </c>
    </row>
    <row r="924" spans="15:22" x14ac:dyDescent="0.5">
      <c r="O924" s="16">
        <f t="shared" si="42"/>
        <v>0</v>
      </c>
      <c r="P924" s="16" t="e">
        <f>IF($C924&lt;16,MAX($E924:$G924)/($D924^0.70558407859294)*'Hintergrund Berechnung'!$I$941,MAX($E924:$G924)/($D924^0.70558407859294)*'Hintergrund Berechnung'!$I$942)</f>
        <v>#DIV/0!</v>
      </c>
      <c r="Q924" s="16" t="e">
        <f>IF($C924&lt;16,MAX($H924:$J924)/($D924^0.70558407859294)*'Hintergrund Berechnung'!$I$941,MAX($H924:$J924)/($D924^0.70558407859294)*'Hintergrund Berechnung'!$I$942)</f>
        <v>#DIV/0!</v>
      </c>
      <c r="R924" s="16" t="e">
        <f t="shared" si="43"/>
        <v>#DIV/0!</v>
      </c>
      <c r="S924" s="16" t="e">
        <f>ROUND(IF(C924&lt;16,$K924/($D924^0.450818786555515)*'Hintergrund Berechnung'!$N$941,$K924/($D924^0.450818786555515)*'Hintergrund Berechnung'!$N$942),0)</f>
        <v>#DIV/0!</v>
      </c>
      <c r="T924" s="16">
        <f>ROUND(IF(C924&lt;16,$L924*'Hintergrund Berechnung'!$O$941,$L924*'Hintergrund Berechnung'!$O$942),0)</f>
        <v>0</v>
      </c>
      <c r="U924" s="16">
        <f>ROUND(IF(C924&lt;16,IF(M924&gt;0,(25-$M924)*'Hintergrund Berechnung'!$J$941,0),IF(M924&gt;0,(25-$M924)*'Hintergrund Berechnung'!$J$942,0)),0)</f>
        <v>0</v>
      </c>
      <c r="V924" s="18" t="e">
        <f t="shared" si="44"/>
        <v>#DIV/0!</v>
      </c>
    </row>
    <row r="925" spans="15:22" x14ac:dyDescent="0.5">
      <c r="O925" s="16">
        <f t="shared" si="42"/>
        <v>0</v>
      </c>
      <c r="P925" s="16" t="e">
        <f>IF($C925&lt;16,MAX($E925:$G925)/($D925^0.70558407859294)*'Hintergrund Berechnung'!$I$941,MAX($E925:$G925)/($D925^0.70558407859294)*'Hintergrund Berechnung'!$I$942)</f>
        <v>#DIV/0!</v>
      </c>
      <c r="Q925" s="16" t="e">
        <f>IF($C925&lt;16,MAX($H925:$J925)/($D925^0.70558407859294)*'Hintergrund Berechnung'!$I$941,MAX($H925:$J925)/($D925^0.70558407859294)*'Hintergrund Berechnung'!$I$942)</f>
        <v>#DIV/0!</v>
      </c>
      <c r="R925" s="16" t="e">
        <f t="shared" si="43"/>
        <v>#DIV/0!</v>
      </c>
      <c r="S925" s="16" t="e">
        <f>ROUND(IF(C925&lt;16,$K925/($D925^0.450818786555515)*'Hintergrund Berechnung'!$N$941,$K925/($D925^0.450818786555515)*'Hintergrund Berechnung'!$N$942),0)</f>
        <v>#DIV/0!</v>
      </c>
      <c r="T925" s="16">
        <f>ROUND(IF(C925&lt;16,$L925*'Hintergrund Berechnung'!$O$941,$L925*'Hintergrund Berechnung'!$O$942),0)</f>
        <v>0</v>
      </c>
      <c r="U925" s="16">
        <f>ROUND(IF(C925&lt;16,IF(M925&gt;0,(25-$M925)*'Hintergrund Berechnung'!$J$941,0),IF(M925&gt;0,(25-$M925)*'Hintergrund Berechnung'!$J$942,0)),0)</f>
        <v>0</v>
      </c>
      <c r="V925" s="18" t="e">
        <f t="shared" si="44"/>
        <v>#DIV/0!</v>
      </c>
    </row>
    <row r="926" spans="15:22" x14ac:dyDescent="0.5">
      <c r="O926" s="16">
        <f t="shared" si="42"/>
        <v>0</v>
      </c>
      <c r="P926" s="16" t="e">
        <f>IF($C926&lt;16,MAX($E926:$G926)/($D926^0.70558407859294)*'Hintergrund Berechnung'!$I$941,MAX($E926:$G926)/($D926^0.70558407859294)*'Hintergrund Berechnung'!$I$942)</f>
        <v>#DIV/0!</v>
      </c>
      <c r="Q926" s="16" t="e">
        <f>IF($C926&lt;16,MAX($H926:$J926)/($D926^0.70558407859294)*'Hintergrund Berechnung'!$I$941,MAX($H926:$J926)/($D926^0.70558407859294)*'Hintergrund Berechnung'!$I$942)</f>
        <v>#DIV/0!</v>
      </c>
      <c r="R926" s="16" t="e">
        <f t="shared" si="43"/>
        <v>#DIV/0!</v>
      </c>
      <c r="S926" s="16" t="e">
        <f>ROUND(IF(C926&lt;16,$K926/($D926^0.450818786555515)*'Hintergrund Berechnung'!$N$941,$K926/($D926^0.450818786555515)*'Hintergrund Berechnung'!$N$942),0)</f>
        <v>#DIV/0!</v>
      </c>
      <c r="T926" s="16">
        <f>ROUND(IF(C926&lt;16,$L926*'Hintergrund Berechnung'!$O$941,$L926*'Hintergrund Berechnung'!$O$942),0)</f>
        <v>0</v>
      </c>
      <c r="U926" s="16">
        <f>ROUND(IF(C926&lt;16,IF(M926&gt;0,(25-$M926)*'Hintergrund Berechnung'!$J$941,0),IF(M926&gt;0,(25-$M926)*'Hintergrund Berechnung'!$J$942,0)),0)</f>
        <v>0</v>
      </c>
      <c r="V926" s="18" t="e">
        <f t="shared" si="44"/>
        <v>#DIV/0!</v>
      </c>
    </row>
    <row r="927" spans="15:22" x14ac:dyDescent="0.5">
      <c r="O927" s="16">
        <f t="shared" si="42"/>
        <v>0</v>
      </c>
      <c r="P927" s="16" t="e">
        <f>IF($C927&lt;16,MAX($E927:$G927)/($D927^0.70558407859294)*'Hintergrund Berechnung'!$I$941,MAX($E927:$G927)/($D927^0.70558407859294)*'Hintergrund Berechnung'!$I$942)</f>
        <v>#DIV/0!</v>
      </c>
      <c r="Q927" s="16" t="e">
        <f>IF($C927&lt;16,MAX($H927:$J927)/($D927^0.70558407859294)*'Hintergrund Berechnung'!$I$941,MAX($H927:$J927)/($D927^0.70558407859294)*'Hintergrund Berechnung'!$I$942)</f>
        <v>#DIV/0!</v>
      </c>
      <c r="R927" s="16" t="e">
        <f t="shared" si="43"/>
        <v>#DIV/0!</v>
      </c>
      <c r="S927" s="16" t="e">
        <f>ROUND(IF(C927&lt;16,$K927/($D927^0.450818786555515)*'Hintergrund Berechnung'!$N$941,$K927/($D927^0.450818786555515)*'Hintergrund Berechnung'!$N$942),0)</f>
        <v>#DIV/0!</v>
      </c>
      <c r="T927" s="16">
        <f>ROUND(IF(C927&lt;16,$L927*'Hintergrund Berechnung'!$O$941,$L927*'Hintergrund Berechnung'!$O$942),0)</f>
        <v>0</v>
      </c>
      <c r="U927" s="16">
        <f>ROUND(IF(C927&lt;16,IF(M927&gt;0,(25-$M927)*'Hintergrund Berechnung'!$J$941,0),IF(M927&gt;0,(25-$M927)*'Hintergrund Berechnung'!$J$942,0)),0)</f>
        <v>0</v>
      </c>
      <c r="V927" s="18" t="e">
        <f t="shared" si="44"/>
        <v>#DIV/0!</v>
      </c>
    </row>
    <row r="928" spans="15:22" x14ac:dyDescent="0.5">
      <c r="O928" s="16">
        <f t="shared" si="42"/>
        <v>0</v>
      </c>
      <c r="P928" s="16" t="e">
        <f>IF($C928&lt;16,MAX($E928:$G928)/($D928^0.70558407859294)*'Hintergrund Berechnung'!$I$941,MAX($E928:$G928)/($D928^0.70558407859294)*'Hintergrund Berechnung'!$I$942)</f>
        <v>#DIV/0!</v>
      </c>
      <c r="Q928" s="16" t="e">
        <f>IF($C928&lt;16,MAX($H928:$J928)/($D928^0.70558407859294)*'Hintergrund Berechnung'!$I$941,MAX($H928:$J928)/($D928^0.70558407859294)*'Hintergrund Berechnung'!$I$942)</f>
        <v>#DIV/0!</v>
      </c>
      <c r="R928" s="16" t="e">
        <f t="shared" si="43"/>
        <v>#DIV/0!</v>
      </c>
      <c r="S928" s="16" t="e">
        <f>ROUND(IF(C928&lt;16,$K928/($D928^0.450818786555515)*'Hintergrund Berechnung'!$N$941,$K928/($D928^0.450818786555515)*'Hintergrund Berechnung'!$N$942),0)</f>
        <v>#DIV/0!</v>
      </c>
      <c r="T928" s="16">
        <f>ROUND(IF(C928&lt;16,$L928*'Hintergrund Berechnung'!$O$941,$L928*'Hintergrund Berechnung'!$O$942),0)</f>
        <v>0</v>
      </c>
      <c r="U928" s="16">
        <f>ROUND(IF(C928&lt;16,IF(M928&gt;0,(25-$M928)*'Hintergrund Berechnung'!$J$941,0),IF(M928&gt;0,(25-$M928)*'Hintergrund Berechnung'!$J$942,0)),0)</f>
        <v>0</v>
      </c>
      <c r="V928" s="18" t="e">
        <f t="shared" si="44"/>
        <v>#DIV/0!</v>
      </c>
    </row>
    <row r="929" spans="15:22" x14ac:dyDescent="0.5">
      <c r="O929" s="16">
        <f t="shared" si="42"/>
        <v>0</v>
      </c>
      <c r="P929" s="16" t="e">
        <f>IF($C929&lt;16,MAX($E929:$G929)/($D929^0.70558407859294)*'Hintergrund Berechnung'!$I$941,MAX($E929:$G929)/($D929^0.70558407859294)*'Hintergrund Berechnung'!$I$942)</f>
        <v>#DIV/0!</v>
      </c>
      <c r="Q929" s="16" t="e">
        <f>IF($C929&lt;16,MAX($H929:$J929)/($D929^0.70558407859294)*'Hintergrund Berechnung'!$I$941,MAX($H929:$J929)/($D929^0.70558407859294)*'Hintergrund Berechnung'!$I$942)</f>
        <v>#DIV/0!</v>
      </c>
      <c r="R929" s="16" t="e">
        <f t="shared" si="43"/>
        <v>#DIV/0!</v>
      </c>
      <c r="S929" s="16" t="e">
        <f>ROUND(IF(C929&lt;16,$K929/($D929^0.450818786555515)*'Hintergrund Berechnung'!$N$941,$K929/($D929^0.450818786555515)*'Hintergrund Berechnung'!$N$942),0)</f>
        <v>#DIV/0!</v>
      </c>
      <c r="T929" s="16">
        <f>ROUND(IF(C929&lt;16,$L929*'Hintergrund Berechnung'!$O$941,$L929*'Hintergrund Berechnung'!$O$942),0)</f>
        <v>0</v>
      </c>
      <c r="U929" s="16">
        <f>ROUND(IF(C929&lt;16,IF(M929&gt;0,(25-$M929)*'Hintergrund Berechnung'!$J$941,0),IF(M929&gt;0,(25-$M929)*'Hintergrund Berechnung'!$J$942,0)),0)</f>
        <v>0</v>
      </c>
      <c r="V929" s="18" t="e">
        <f t="shared" si="44"/>
        <v>#DIV/0!</v>
      </c>
    </row>
    <row r="930" spans="15:22" x14ac:dyDescent="0.5">
      <c r="O930" s="16">
        <f t="shared" si="42"/>
        <v>0</v>
      </c>
      <c r="P930" s="16" t="e">
        <f>IF($C930&lt;16,MAX($E930:$G930)/($D930^0.70558407859294)*'Hintergrund Berechnung'!$I$941,MAX($E930:$G930)/($D930^0.70558407859294)*'Hintergrund Berechnung'!$I$942)</f>
        <v>#DIV/0!</v>
      </c>
      <c r="Q930" s="16" t="e">
        <f>IF($C930&lt;16,MAX($H930:$J930)/($D930^0.70558407859294)*'Hintergrund Berechnung'!$I$941,MAX($H930:$J930)/($D930^0.70558407859294)*'Hintergrund Berechnung'!$I$942)</f>
        <v>#DIV/0!</v>
      </c>
      <c r="R930" s="16" t="e">
        <f t="shared" si="43"/>
        <v>#DIV/0!</v>
      </c>
      <c r="S930" s="16" t="e">
        <f>ROUND(IF(C930&lt;16,$K930/($D930^0.450818786555515)*'Hintergrund Berechnung'!$N$941,$K930/($D930^0.450818786555515)*'Hintergrund Berechnung'!$N$942),0)</f>
        <v>#DIV/0!</v>
      </c>
      <c r="T930" s="16">
        <f>ROUND(IF(C930&lt;16,$L930*'Hintergrund Berechnung'!$O$941,$L930*'Hintergrund Berechnung'!$O$942),0)</f>
        <v>0</v>
      </c>
      <c r="U930" s="16">
        <f>ROUND(IF(C930&lt;16,IF(M930&gt;0,(25-$M930)*'Hintergrund Berechnung'!$J$941,0),IF(M930&gt;0,(25-$M930)*'Hintergrund Berechnung'!$J$942,0)),0)</f>
        <v>0</v>
      </c>
      <c r="V930" s="18" t="e">
        <f t="shared" si="44"/>
        <v>#DIV/0!</v>
      </c>
    </row>
    <row r="931" spans="15:22" x14ac:dyDescent="0.5">
      <c r="O931" s="16">
        <f t="shared" si="42"/>
        <v>0</v>
      </c>
      <c r="P931" s="16" t="e">
        <f>IF($C931&lt;16,MAX($E931:$G931)/($D931^0.70558407859294)*'Hintergrund Berechnung'!$I$941,MAX($E931:$G931)/($D931^0.70558407859294)*'Hintergrund Berechnung'!$I$942)</f>
        <v>#DIV/0!</v>
      </c>
      <c r="Q931" s="16" t="e">
        <f>IF($C931&lt;16,MAX($H931:$J931)/($D931^0.70558407859294)*'Hintergrund Berechnung'!$I$941,MAX($H931:$J931)/($D931^0.70558407859294)*'Hintergrund Berechnung'!$I$942)</f>
        <v>#DIV/0!</v>
      </c>
      <c r="R931" s="16" t="e">
        <f t="shared" si="43"/>
        <v>#DIV/0!</v>
      </c>
      <c r="S931" s="16" t="e">
        <f>ROUND(IF(C931&lt;16,$K931/($D931^0.450818786555515)*'Hintergrund Berechnung'!$N$941,$K931/($D931^0.450818786555515)*'Hintergrund Berechnung'!$N$942),0)</f>
        <v>#DIV/0!</v>
      </c>
      <c r="T931" s="16">
        <f>ROUND(IF(C931&lt;16,$L931*'Hintergrund Berechnung'!$O$941,$L931*'Hintergrund Berechnung'!$O$942),0)</f>
        <v>0</v>
      </c>
      <c r="U931" s="16">
        <f>ROUND(IF(C931&lt;16,IF(M931&gt;0,(25-$M931)*'Hintergrund Berechnung'!$J$941,0),IF(M931&gt;0,(25-$M931)*'Hintergrund Berechnung'!$J$942,0)),0)</f>
        <v>0</v>
      </c>
      <c r="V931" s="18" t="e">
        <f t="shared" si="44"/>
        <v>#DIV/0!</v>
      </c>
    </row>
    <row r="932" spans="15:22" x14ac:dyDescent="0.5">
      <c r="O932" s="16">
        <f t="shared" si="42"/>
        <v>0</v>
      </c>
      <c r="P932" s="16" t="e">
        <f>IF($C932&lt;16,MAX($E932:$G932)/($D932^0.70558407859294)*'Hintergrund Berechnung'!$I$941,MAX($E932:$G932)/($D932^0.70558407859294)*'Hintergrund Berechnung'!$I$942)</f>
        <v>#DIV/0!</v>
      </c>
      <c r="Q932" s="16" t="e">
        <f>IF($C932&lt;16,MAX($H932:$J932)/($D932^0.70558407859294)*'Hintergrund Berechnung'!$I$941,MAX($H932:$J932)/($D932^0.70558407859294)*'Hintergrund Berechnung'!$I$942)</f>
        <v>#DIV/0!</v>
      </c>
      <c r="R932" s="16" t="e">
        <f t="shared" si="43"/>
        <v>#DIV/0!</v>
      </c>
      <c r="S932" s="16" t="e">
        <f>ROUND(IF(C932&lt;16,$K932/($D932^0.450818786555515)*'Hintergrund Berechnung'!$N$941,$K932/($D932^0.450818786555515)*'Hintergrund Berechnung'!$N$942),0)</f>
        <v>#DIV/0!</v>
      </c>
      <c r="T932" s="16">
        <f>ROUND(IF(C932&lt;16,$L932*'Hintergrund Berechnung'!$O$941,$L932*'Hintergrund Berechnung'!$O$942),0)</f>
        <v>0</v>
      </c>
      <c r="U932" s="16">
        <f>ROUND(IF(C932&lt;16,IF(M932&gt;0,(25-$M932)*'Hintergrund Berechnung'!$J$941,0),IF(M932&gt;0,(25-$M932)*'Hintergrund Berechnung'!$J$942,0)),0)</f>
        <v>0</v>
      </c>
      <c r="V932" s="18" t="e">
        <f t="shared" si="44"/>
        <v>#DIV/0!</v>
      </c>
    </row>
    <row r="933" spans="15:22" x14ac:dyDescent="0.5">
      <c r="O933" s="16">
        <f t="shared" si="42"/>
        <v>0</v>
      </c>
      <c r="P933" s="16" t="e">
        <f>IF($C933&lt;16,MAX($E933:$G933)/($D933^0.70558407859294)*'Hintergrund Berechnung'!$I$941,MAX($E933:$G933)/($D933^0.70558407859294)*'Hintergrund Berechnung'!$I$942)</f>
        <v>#DIV/0!</v>
      </c>
      <c r="Q933" s="16" t="e">
        <f>IF($C933&lt;16,MAX($H933:$J933)/($D933^0.70558407859294)*'Hintergrund Berechnung'!$I$941,MAX($H933:$J933)/($D933^0.70558407859294)*'Hintergrund Berechnung'!$I$942)</f>
        <v>#DIV/0!</v>
      </c>
      <c r="R933" s="16" t="e">
        <f t="shared" si="43"/>
        <v>#DIV/0!</v>
      </c>
      <c r="S933" s="16" t="e">
        <f>ROUND(IF(C933&lt;16,$K933/($D933^0.450818786555515)*'Hintergrund Berechnung'!$N$941,$K933/($D933^0.450818786555515)*'Hintergrund Berechnung'!$N$942),0)</f>
        <v>#DIV/0!</v>
      </c>
      <c r="T933" s="16">
        <f>ROUND(IF(C933&lt;16,$L933*'Hintergrund Berechnung'!$O$941,$L933*'Hintergrund Berechnung'!$O$942),0)</f>
        <v>0</v>
      </c>
      <c r="U933" s="16">
        <f>ROUND(IF(C933&lt;16,IF(M933&gt;0,(25-$M933)*'Hintergrund Berechnung'!$J$941,0),IF(M933&gt;0,(25-$M933)*'Hintergrund Berechnung'!$J$942,0)),0)</f>
        <v>0</v>
      </c>
      <c r="V933" s="18" t="e">
        <f t="shared" si="44"/>
        <v>#DIV/0!</v>
      </c>
    </row>
    <row r="934" spans="15:22" x14ac:dyDescent="0.5">
      <c r="O934" s="16">
        <f t="shared" si="42"/>
        <v>0</v>
      </c>
      <c r="P934" s="16" t="e">
        <f>IF($C934&lt;16,MAX($E934:$G934)/($D934^0.70558407859294)*'Hintergrund Berechnung'!$I$941,MAX($E934:$G934)/($D934^0.70558407859294)*'Hintergrund Berechnung'!$I$942)</f>
        <v>#DIV/0!</v>
      </c>
      <c r="Q934" s="16" t="e">
        <f>IF($C934&lt;16,MAX($H934:$J934)/($D934^0.70558407859294)*'Hintergrund Berechnung'!$I$941,MAX($H934:$J934)/($D934^0.70558407859294)*'Hintergrund Berechnung'!$I$942)</f>
        <v>#DIV/0!</v>
      </c>
      <c r="R934" s="16" t="e">
        <f t="shared" si="43"/>
        <v>#DIV/0!</v>
      </c>
      <c r="S934" s="16" t="e">
        <f>ROUND(IF(C934&lt;16,$K934/($D934^0.450818786555515)*'Hintergrund Berechnung'!$N$941,$K934/($D934^0.450818786555515)*'Hintergrund Berechnung'!$N$942),0)</f>
        <v>#DIV/0!</v>
      </c>
      <c r="T934" s="16">
        <f>ROUND(IF(C934&lt;16,$L934*'Hintergrund Berechnung'!$O$941,$L934*'Hintergrund Berechnung'!$O$942),0)</f>
        <v>0</v>
      </c>
      <c r="U934" s="16">
        <f>ROUND(IF(C934&lt;16,IF(M934&gt;0,(25-$M934)*'Hintergrund Berechnung'!$J$941,0),IF(M934&gt;0,(25-$M934)*'Hintergrund Berechnung'!$J$942,0)),0)</f>
        <v>0</v>
      </c>
      <c r="V934" s="18" t="e">
        <f t="shared" si="44"/>
        <v>#DIV/0!</v>
      </c>
    </row>
    <row r="935" spans="15:22" x14ac:dyDescent="0.5">
      <c r="O935" s="16">
        <f t="shared" si="42"/>
        <v>0</v>
      </c>
      <c r="P935" s="16" t="e">
        <f>IF($C935&lt;16,MAX($E935:$G935)/($D935^0.70558407859294)*'Hintergrund Berechnung'!$I$941,MAX($E935:$G935)/($D935^0.70558407859294)*'Hintergrund Berechnung'!$I$942)</f>
        <v>#DIV/0!</v>
      </c>
      <c r="Q935" s="16" t="e">
        <f>IF($C935&lt;16,MAX($H935:$J935)/($D935^0.70558407859294)*'Hintergrund Berechnung'!$I$941,MAX($H935:$J935)/($D935^0.70558407859294)*'Hintergrund Berechnung'!$I$942)</f>
        <v>#DIV/0!</v>
      </c>
      <c r="R935" s="16" t="e">
        <f t="shared" si="43"/>
        <v>#DIV/0!</v>
      </c>
      <c r="S935" s="16" t="e">
        <f>ROUND(IF(C935&lt;16,$K935/($D935^0.450818786555515)*'Hintergrund Berechnung'!$N$941,$K935/($D935^0.450818786555515)*'Hintergrund Berechnung'!$N$942),0)</f>
        <v>#DIV/0!</v>
      </c>
      <c r="T935" s="16">
        <f>ROUND(IF(C935&lt;16,$L935*'Hintergrund Berechnung'!$O$941,$L935*'Hintergrund Berechnung'!$O$942),0)</f>
        <v>0</v>
      </c>
      <c r="U935" s="16">
        <f>ROUND(IF(C935&lt;16,IF(M935&gt;0,(25-$M935)*'Hintergrund Berechnung'!$J$941,0),IF(M935&gt;0,(25-$M935)*'Hintergrund Berechnung'!$J$942,0)),0)</f>
        <v>0</v>
      </c>
      <c r="V935" s="18" t="e">
        <f t="shared" si="44"/>
        <v>#DIV/0!</v>
      </c>
    </row>
    <row r="936" spans="15:22" x14ac:dyDescent="0.5">
      <c r="O936" s="16">
        <f t="shared" si="42"/>
        <v>0</v>
      </c>
      <c r="P936" s="16" t="e">
        <f>IF($C936&lt;16,MAX($E936:$G936)/($D936^0.70558407859294)*'Hintergrund Berechnung'!$I$941,MAX($E936:$G936)/($D936^0.70558407859294)*'Hintergrund Berechnung'!$I$942)</f>
        <v>#DIV/0!</v>
      </c>
      <c r="Q936" s="16" t="e">
        <f>IF($C936&lt;16,MAX($H936:$J936)/($D936^0.70558407859294)*'Hintergrund Berechnung'!$I$941,MAX($H936:$J936)/($D936^0.70558407859294)*'Hintergrund Berechnung'!$I$942)</f>
        <v>#DIV/0!</v>
      </c>
      <c r="R936" s="16" t="e">
        <f t="shared" si="43"/>
        <v>#DIV/0!</v>
      </c>
      <c r="S936" s="16" t="e">
        <f>ROUND(IF(C936&lt;16,$K936/($D936^0.450818786555515)*'Hintergrund Berechnung'!$N$941,$K936/($D936^0.450818786555515)*'Hintergrund Berechnung'!$N$942),0)</f>
        <v>#DIV/0!</v>
      </c>
      <c r="T936" s="16">
        <f>ROUND(IF(C936&lt;16,$L936*'Hintergrund Berechnung'!$O$941,$L936*'Hintergrund Berechnung'!$O$942),0)</f>
        <v>0</v>
      </c>
      <c r="U936" s="16">
        <f>ROUND(IF(C936&lt;16,IF(M936&gt;0,(25-$M936)*'Hintergrund Berechnung'!$J$941,0),IF(M936&gt;0,(25-$M936)*'Hintergrund Berechnung'!$J$942,0)),0)</f>
        <v>0</v>
      </c>
      <c r="V936" s="18" t="e">
        <f t="shared" si="44"/>
        <v>#DIV/0!</v>
      </c>
    </row>
    <row r="937" spans="15:22" x14ac:dyDescent="0.5">
      <c r="O937" s="16">
        <f t="shared" si="42"/>
        <v>0</v>
      </c>
      <c r="P937" s="16" t="e">
        <f>IF($C937&lt;16,MAX($E937:$G937)/($D937^0.70558407859294)*'Hintergrund Berechnung'!$I$941,MAX($E937:$G937)/($D937^0.70558407859294)*'Hintergrund Berechnung'!$I$942)</f>
        <v>#DIV/0!</v>
      </c>
      <c r="Q937" s="16" t="e">
        <f>IF($C937&lt;16,MAX($H937:$J937)/($D937^0.70558407859294)*'Hintergrund Berechnung'!$I$941,MAX($H937:$J937)/($D937^0.70558407859294)*'Hintergrund Berechnung'!$I$942)</f>
        <v>#DIV/0!</v>
      </c>
      <c r="R937" s="16" t="e">
        <f t="shared" si="43"/>
        <v>#DIV/0!</v>
      </c>
      <c r="S937" s="16" t="e">
        <f>ROUND(IF(C937&lt;16,$K937/($D937^0.450818786555515)*'Hintergrund Berechnung'!$N$941,$K937/($D937^0.450818786555515)*'Hintergrund Berechnung'!$N$942),0)</f>
        <v>#DIV/0!</v>
      </c>
      <c r="T937" s="16">
        <f>ROUND(IF(C937&lt;16,$L937*'Hintergrund Berechnung'!$O$941,$L937*'Hintergrund Berechnung'!$O$942),0)</f>
        <v>0</v>
      </c>
      <c r="U937" s="16">
        <f>ROUND(IF(C937&lt;16,IF(M937&gt;0,(25-$M937)*'Hintergrund Berechnung'!$J$941,0),IF(M937&gt;0,(25-$M937)*'Hintergrund Berechnung'!$J$942,0)),0)</f>
        <v>0</v>
      </c>
      <c r="V937" s="18" t="e">
        <f t="shared" si="44"/>
        <v>#DIV/0!</v>
      </c>
    </row>
    <row r="938" spans="15:22" x14ac:dyDescent="0.5">
      <c r="O938" s="16">
        <f t="shared" si="42"/>
        <v>0</v>
      </c>
      <c r="P938" s="16" t="e">
        <f>IF($C938&lt;16,MAX($E938:$G938)/($D938^0.70558407859294)*'Hintergrund Berechnung'!$I$941,MAX($E938:$G938)/($D938^0.70558407859294)*'Hintergrund Berechnung'!$I$942)</f>
        <v>#DIV/0!</v>
      </c>
      <c r="Q938" s="16" t="e">
        <f>IF($C938&lt;16,MAX($H938:$J938)/($D938^0.70558407859294)*'Hintergrund Berechnung'!$I$941,MAX($H938:$J938)/($D938^0.70558407859294)*'Hintergrund Berechnung'!$I$942)</f>
        <v>#DIV/0!</v>
      </c>
      <c r="R938" s="16" t="e">
        <f t="shared" si="43"/>
        <v>#DIV/0!</v>
      </c>
      <c r="S938" s="16" t="e">
        <f>ROUND(IF(C938&lt;16,$K938/($D938^0.450818786555515)*'Hintergrund Berechnung'!$N$941,$K938/($D938^0.450818786555515)*'Hintergrund Berechnung'!$N$942),0)</f>
        <v>#DIV/0!</v>
      </c>
      <c r="T938" s="16">
        <f>ROUND(IF(C938&lt;16,$L938*'Hintergrund Berechnung'!$O$941,$L938*'Hintergrund Berechnung'!$O$942),0)</f>
        <v>0</v>
      </c>
      <c r="U938" s="16">
        <f>ROUND(IF(C938&lt;16,IF(M938&gt;0,(25-$M938)*'Hintergrund Berechnung'!$J$941,0),IF(M938&gt;0,(25-$M938)*'Hintergrund Berechnung'!$J$942,0)),0)</f>
        <v>0</v>
      </c>
      <c r="V938" s="18" t="e">
        <f t="shared" si="44"/>
        <v>#DIV/0!</v>
      </c>
    </row>
    <row r="939" spans="15:22" x14ac:dyDescent="0.5">
      <c r="O939" s="16">
        <f t="shared" si="42"/>
        <v>0</v>
      </c>
      <c r="P939" s="16" t="e">
        <f>IF($C939&lt;16,MAX($E939:$G939)/($D939^0.70558407859294)*'Hintergrund Berechnung'!$I$941,MAX($E939:$G939)/($D939^0.70558407859294)*'Hintergrund Berechnung'!$I$942)</f>
        <v>#DIV/0!</v>
      </c>
      <c r="Q939" s="16" t="e">
        <f>IF($C939&lt;16,MAX($H939:$J939)/($D939^0.70558407859294)*'Hintergrund Berechnung'!$I$941,MAX($H939:$J939)/($D939^0.70558407859294)*'Hintergrund Berechnung'!$I$942)</f>
        <v>#DIV/0!</v>
      </c>
      <c r="R939" s="16" t="e">
        <f t="shared" si="43"/>
        <v>#DIV/0!</v>
      </c>
      <c r="S939" s="16" t="e">
        <f>ROUND(IF(C939&lt;16,$K939/($D939^0.450818786555515)*'Hintergrund Berechnung'!$N$941,$K939/($D939^0.450818786555515)*'Hintergrund Berechnung'!$N$942),0)</f>
        <v>#DIV/0!</v>
      </c>
      <c r="T939" s="16">
        <f>ROUND(IF(C939&lt;16,$L939*'Hintergrund Berechnung'!$O$941,$L939*'Hintergrund Berechnung'!$O$942),0)</f>
        <v>0</v>
      </c>
      <c r="U939" s="16">
        <f>ROUND(IF(C939&lt;16,IF(M939&gt;0,(25-$M939)*'Hintergrund Berechnung'!$J$941,0),IF(M939&gt;0,(25-$M939)*'Hintergrund Berechnung'!$J$942,0)),0)</f>
        <v>0</v>
      </c>
      <c r="V939" s="18" t="e">
        <f t="shared" si="44"/>
        <v>#DIV/0!</v>
      </c>
    </row>
    <row r="940" spans="15:22" x14ac:dyDescent="0.5">
      <c r="O940" s="16">
        <f t="shared" si="42"/>
        <v>0</v>
      </c>
      <c r="P940" s="16" t="e">
        <f>IF($C940&lt;16,MAX($E940:$G940)/($D940^0.70558407859294)*'Hintergrund Berechnung'!$I$941,MAX($E940:$G940)/($D940^0.70558407859294)*'Hintergrund Berechnung'!$I$942)</f>
        <v>#DIV/0!</v>
      </c>
      <c r="Q940" s="16" t="e">
        <f>IF($C940&lt;16,MAX($H940:$J940)/($D940^0.70558407859294)*'Hintergrund Berechnung'!$I$941,MAX($H940:$J940)/($D940^0.70558407859294)*'Hintergrund Berechnung'!$I$942)</f>
        <v>#DIV/0!</v>
      </c>
      <c r="R940" s="16" t="e">
        <f t="shared" si="43"/>
        <v>#DIV/0!</v>
      </c>
      <c r="S940" s="16" t="e">
        <f>ROUND(IF(C940&lt;16,$K940/($D940^0.450818786555515)*'Hintergrund Berechnung'!$N$941,$K940/($D940^0.450818786555515)*'Hintergrund Berechnung'!$N$942),0)</f>
        <v>#DIV/0!</v>
      </c>
      <c r="T940" s="16">
        <f>ROUND(IF(C940&lt;16,$L940*'Hintergrund Berechnung'!$O$941,$L940*'Hintergrund Berechnung'!$O$942),0)</f>
        <v>0</v>
      </c>
      <c r="U940" s="16">
        <f>ROUND(IF(C940&lt;16,IF(M940&gt;0,(25-$M940)*'Hintergrund Berechnung'!$J$941,0),IF(M940&gt;0,(25-$M940)*'Hintergrund Berechnung'!$J$942,0)),0)</f>
        <v>0</v>
      </c>
      <c r="V940" s="18" t="e">
        <f t="shared" si="44"/>
        <v>#DIV/0!</v>
      </c>
    </row>
    <row r="941" spans="15:22" x14ac:dyDescent="0.5">
      <c r="O941" s="16">
        <f t="shared" si="42"/>
        <v>0</v>
      </c>
      <c r="P941" s="16" t="e">
        <f>IF($C941&lt;16,MAX($E941:$G941)/($D941^0.70558407859294)*'Hintergrund Berechnung'!$I$941,MAX($E941:$G941)/($D941^0.70558407859294)*'Hintergrund Berechnung'!$I$942)</f>
        <v>#DIV/0!</v>
      </c>
      <c r="Q941" s="16" t="e">
        <f>IF($C941&lt;16,MAX($H941:$J941)/($D941^0.70558407859294)*'Hintergrund Berechnung'!$I$941,MAX($H941:$J941)/($D941^0.70558407859294)*'Hintergrund Berechnung'!$I$942)</f>
        <v>#DIV/0!</v>
      </c>
      <c r="R941" s="16" t="e">
        <f t="shared" si="43"/>
        <v>#DIV/0!</v>
      </c>
      <c r="S941" s="16" t="e">
        <f>ROUND(IF(C941&lt;16,$K941/($D941^0.450818786555515)*'Hintergrund Berechnung'!$N$941,$K941/($D941^0.450818786555515)*'Hintergrund Berechnung'!$N$942),0)</f>
        <v>#DIV/0!</v>
      </c>
      <c r="T941" s="16">
        <f>ROUND(IF(C941&lt;16,$L941*'Hintergrund Berechnung'!$O$941,$L941*'Hintergrund Berechnung'!$O$942),0)</f>
        <v>0</v>
      </c>
      <c r="U941" s="16">
        <f>ROUND(IF(C941&lt;16,IF(M941&gt;0,(25-$M941)*'Hintergrund Berechnung'!$J$941,0),IF(M941&gt;0,(25-$M941)*'Hintergrund Berechnung'!$J$942,0)),0)</f>
        <v>0</v>
      </c>
      <c r="V941" s="18" t="e">
        <f t="shared" si="44"/>
        <v>#DIV/0!</v>
      </c>
    </row>
    <row r="942" spans="15:22" x14ac:dyDescent="0.5">
      <c r="O942" s="16">
        <f t="shared" si="42"/>
        <v>0</v>
      </c>
      <c r="P942" s="16" t="e">
        <f>IF($C942&lt;16,MAX($E942:$G942)/($D942^0.70558407859294)*'Hintergrund Berechnung'!$I$941,MAX($E942:$G942)/($D942^0.70558407859294)*'Hintergrund Berechnung'!$I$942)</f>
        <v>#DIV/0!</v>
      </c>
      <c r="Q942" s="16" t="e">
        <f>IF($C942&lt;16,MAX($H942:$J942)/($D942^0.70558407859294)*'Hintergrund Berechnung'!$I$941,MAX($H942:$J942)/($D942^0.70558407859294)*'Hintergrund Berechnung'!$I$942)</f>
        <v>#DIV/0!</v>
      </c>
      <c r="R942" s="16" t="e">
        <f t="shared" si="43"/>
        <v>#DIV/0!</v>
      </c>
      <c r="S942" s="16" t="e">
        <f>ROUND(IF(C942&lt;16,$K942/($D942^0.450818786555515)*'Hintergrund Berechnung'!$N$941,$K942/($D942^0.450818786555515)*'Hintergrund Berechnung'!$N$942),0)</f>
        <v>#DIV/0!</v>
      </c>
      <c r="T942" s="16">
        <f>ROUND(IF(C942&lt;16,$L942*'Hintergrund Berechnung'!$O$941,$L942*'Hintergrund Berechnung'!$O$942),0)</f>
        <v>0</v>
      </c>
      <c r="U942" s="16">
        <f>ROUND(IF(C942&lt;16,IF(M942&gt;0,(25-$M942)*'Hintergrund Berechnung'!$J$941,0),IF(M942&gt;0,(25-$M942)*'Hintergrund Berechnung'!$J$942,0)),0)</f>
        <v>0</v>
      </c>
      <c r="V942" s="18" t="e">
        <f t="shared" si="44"/>
        <v>#DIV/0!</v>
      </c>
    </row>
    <row r="943" spans="15:22" x14ac:dyDescent="0.5">
      <c r="O943" s="16">
        <f t="shared" si="42"/>
        <v>0</v>
      </c>
      <c r="P943" s="16" t="e">
        <f>IF($C943&lt;16,MAX($E943:$G943)/($D943^0.70558407859294)*'Hintergrund Berechnung'!$I$941,MAX($E943:$G943)/($D943^0.70558407859294)*'Hintergrund Berechnung'!$I$942)</f>
        <v>#DIV/0!</v>
      </c>
      <c r="Q943" s="16" t="e">
        <f>IF($C943&lt;16,MAX($H943:$J943)/($D943^0.70558407859294)*'Hintergrund Berechnung'!$I$941,MAX($H943:$J943)/($D943^0.70558407859294)*'Hintergrund Berechnung'!$I$942)</f>
        <v>#DIV/0!</v>
      </c>
      <c r="R943" s="16" t="e">
        <f t="shared" si="43"/>
        <v>#DIV/0!</v>
      </c>
      <c r="S943" s="16" t="e">
        <f>ROUND(IF(C943&lt;16,$K943/($D943^0.450818786555515)*'Hintergrund Berechnung'!$N$941,$K943/($D943^0.450818786555515)*'Hintergrund Berechnung'!$N$942),0)</f>
        <v>#DIV/0!</v>
      </c>
      <c r="T943" s="16">
        <f>ROUND(IF(C943&lt;16,$L943*'Hintergrund Berechnung'!$O$941,$L943*'Hintergrund Berechnung'!$O$942),0)</f>
        <v>0</v>
      </c>
      <c r="U943" s="16">
        <f>ROUND(IF(C943&lt;16,IF(M943&gt;0,(25-$M943)*'Hintergrund Berechnung'!$J$941,0),IF(M943&gt;0,(25-$M943)*'Hintergrund Berechnung'!$J$942,0)),0)</f>
        <v>0</v>
      </c>
      <c r="V943" s="18" t="e">
        <f t="shared" si="44"/>
        <v>#DIV/0!</v>
      </c>
    </row>
    <row r="944" spans="15:22" x14ac:dyDescent="0.5">
      <c r="O944" s="16">
        <f t="shared" si="42"/>
        <v>0</v>
      </c>
      <c r="P944" s="16" t="e">
        <f>IF($C944&lt;16,MAX($E944:$G944)/($D944^0.70558407859294)*'Hintergrund Berechnung'!$I$941,MAX($E944:$G944)/($D944^0.70558407859294)*'Hintergrund Berechnung'!$I$942)</f>
        <v>#DIV/0!</v>
      </c>
      <c r="Q944" s="16" t="e">
        <f>IF($C944&lt;16,MAX($H944:$J944)/($D944^0.70558407859294)*'Hintergrund Berechnung'!$I$941,MAX($H944:$J944)/($D944^0.70558407859294)*'Hintergrund Berechnung'!$I$942)</f>
        <v>#DIV/0!</v>
      </c>
      <c r="R944" s="16" t="e">
        <f t="shared" si="43"/>
        <v>#DIV/0!</v>
      </c>
      <c r="S944" s="16" t="e">
        <f>ROUND(IF(C944&lt;16,$K944/($D944^0.450818786555515)*'Hintergrund Berechnung'!$N$941,$K944/($D944^0.450818786555515)*'Hintergrund Berechnung'!$N$942),0)</f>
        <v>#DIV/0!</v>
      </c>
      <c r="T944" s="16">
        <f>ROUND(IF(C944&lt;16,$L944*'Hintergrund Berechnung'!$O$941,$L944*'Hintergrund Berechnung'!$O$942),0)</f>
        <v>0</v>
      </c>
      <c r="U944" s="16">
        <f>ROUND(IF(C944&lt;16,IF(M944&gt;0,(25-$M944)*'Hintergrund Berechnung'!$J$941,0),IF(M944&gt;0,(25-$M944)*'Hintergrund Berechnung'!$J$942,0)),0)</f>
        <v>0</v>
      </c>
      <c r="V944" s="18" t="e">
        <f t="shared" si="44"/>
        <v>#DIV/0!</v>
      </c>
    </row>
    <row r="945" spans="15:22" x14ac:dyDescent="0.5">
      <c r="O945" s="16">
        <f t="shared" si="42"/>
        <v>0</v>
      </c>
      <c r="P945" s="16" t="e">
        <f>IF($C945&lt;16,MAX($E945:$G945)/($D945^0.70558407859294)*'Hintergrund Berechnung'!$I$941,MAX($E945:$G945)/($D945^0.70558407859294)*'Hintergrund Berechnung'!$I$942)</f>
        <v>#DIV/0!</v>
      </c>
      <c r="Q945" s="16" t="e">
        <f>IF($C945&lt;16,MAX($H945:$J945)/($D945^0.70558407859294)*'Hintergrund Berechnung'!$I$941,MAX($H945:$J945)/($D945^0.70558407859294)*'Hintergrund Berechnung'!$I$942)</f>
        <v>#DIV/0!</v>
      </c>
      <c r="R945" s="16" t="e">
        <f t="shared" si="43"/>
        <v>#DIV/0!</v>
      </c>
      <c r="S945" s="16" t="e">
        <f>ROUND(IF(C945&lt;16,$K945/($D945^0.450818786555515)*'Hintergrund Berechnung'!$N$941,$K945/($D945^0.450818786555515)*'Hintergrund Berechnung'!$N$942),0)</f>
        <v>#DIV/0!</v>
      </c>
      <c r="T945" s="16">
        <f>ROUND(IF(C945&lt;16,$L945*'Hintergrund Berechnung'!$O$941,$L945*'Hintergrund Berechnung'!$O$942),0)</f>
        <v>0</v>
      </c>
      <c r="U945" s="16">
        <f>ROUND(IF(C945&lt;16,IF(M945&gt;0,(25-$M945)*'Hintergrund Berechnung'!$J$941,0),IF(M945&gt;0,(25-$M945)*'Hintergrund Berechnung'!$J$942,0)),0)</f>
        <v>0</v>
      </c>
      <c r="V945" s="18" t="e">
        <f t="shared" si="44"/>
        <v>#DIV/0!</v>
      </c>
    </row>
    <row r="946" spans="15:22" x14ac:dyDescent="0.5">
      <c r="O946" s="16">
        <f t="shared" si="42"/>
        <v>0</v>
      </c>
      <c r="P946" s="16" t="e">
        <f>IF($C946&lt;16,MAX($E946:$G946)/($D946^0.70558407859294)*'Hintergrund Berechnung'!$I$941,MAX($E946:$G946)/($D946^0.70558407859294)*'Hintergrund Berechnung'!$I$942)</f>
        <v>#DIV/0!</v>
      </c>
      <c r="Q946" s="16" t="e">
        <f>IF($C946&lt;16,MAX($H946:$J946)/($D946^0.70558407859294)*'Hintergrund Berechnung'!$I$941,MAX($H946:$J946)/($D946^0.70558407859294)*'Hintergrund Berechnung'!$I$942)</f>
        <v>#DIV/0!</v>
      </c>
      <c r="R946" s="16" t="e">
        <f t="shared" si="43"/>
        <v>#DIV/0!</v>
      </c>
      <c r="S946" s="16" t="e">
        <f>ROUND(IF(C946&lt;16,$K946/($D946^0.450818786555515)*'Hintergrund Berechnung'!$N$941,$K946/($D946^0.450818786555515)*'Hintergrund Berechnung'!$N$942),0)</f>
        <v>#DIV/0!</v>
      </c>
      <c r="T946" s="16">
        <f>ROUND(IF(C946&lt;16,$L946*'Hintergrund Berechnung'!$O$941,$L946*'Hintergrund Berechnung'!$O$942),0)</f>
        <v>0</v>
      </c>
      <c r="U946" s="16">
        <f>ROUND(IF(C946&lt;16,IF(M946&gt;0,(25-$M946)*'Hintergrund Berechnung'!$J$941,0),IF(M946&gt;0,(25-$M946)*'Hintergrund Berechnung'!$J$942,0)),0)</f>
        <v>0</v>
      </c>
      <c r="V946" s="18" t="e">
        <f t="shared" si="44"/>
        <v>#DIV/0!</v>
      </c>
    </row>
    <row r="947" spans="15:22" x14ac:dyDescent="0.5">
      <c r="O947" s="16">
        <f t="shared" si="42"/>
        <v>0</v>
      </c>
      <c r="P947" s="16" t="e">
        <f>IF($C947&lt;16,MAX($E947:$G947)/($D947^0.70558407859294)*'Hintergrund Berechnung'!$I$941,MAX($E947:$G947)/($D947^0.70558407859294)*'Hintergrund Berechnung'!$I$942)</f>
        <v>#DIV/0!</v>
      </c>
      <c r="Q947" s="16" t="e">
        <f>IF($C947&lt;16,MAX($H947:$J947)/($D947^0.70558407859294)*'Hintergrund Berechnung'!$I$941,MAX($H947:$J947)/($D947^0.70558407859294)*'Hintergrund Berechnung'!$I$942)</f>
        <v>#DIV/0!</v>
      </c>
      <c r="R947" s="16" t="e">
        <f t="shared" si="43"/>
        <v>#DIV/0!</v>
      </c>
      <c r="S947" s="16" t="e">
        <f>ROUND(IF(C947&lt;16,$K947/($D947^0.450818786555515)*'Hintergrund Berechnung'!$N$941,$K947/($D947^0.450818786555515)*'Hintergrund Berechnung'!$N$942),0)</f>
        <v>#DIV/0!</v>
      </c>
      <c r="T947" s="16">
        <f>ROUND(IF(C947&lt;16,$L947*'Hintergrund Berechnung'!$O$941,$L947*'Hintergrund Berechnung'!$O$942),0)</f>
        <v>0</v>
      </c>
      <c r="U947" s="16">
        <f>ROUND(IF(C947&lt;16,IF(M947&gt;0,(25-$M947)*'Hintergrund Berechnung'!$J$941,0),IF(M947&gt;0,(25-$M947)*'Hintergrund Berechnung'!$J$942,0)),0)</f>
        <v>0</v>
      </c>
      <c r="V947" s="18" t="e">
        <f t="shared" si="44"/>
        <v>#DIV/0!</v>
      </c>
    </row>
    <row r="948" spans="15:22" x14ac:dyDescent="0.5">
      <c r="O948" s="16">
        <f t="shared" si="42"/>
        <v>0</v>
      </c>
      <c r="P948" s="16" t="e">
        <f>IF($C948&lt;16,MAX($E948:$G948)/($D948^0.70558407859294)*'Hintergrund Berechnung'!$I$941,MAX($E948:$G948)/($D948^0.70558407859294)*'Hintergrund Berechnung'!$I$942)</f>
        <v>#DIV/0!</v>
      </c>
      <c r="Q948" s="16" t="e">
        <f>IF($C948&lt;16,MAX($H948:$J948)/($D948^0.70558407859294)*'Hintergrund Berechnung'!$I$941,MAX($H948:$J948)/($D948^0.70558407859294)*'Hintergrund Berechnung'!$I$942)</f>
        <v>#DIV/0!</v>
      </c>
      <c r="R948" s="16" t="e">
        <f t="shared" si="43"/>
        <v>#DIV/0!</v>
      </c>
      <c r="S948" s="16" t="e">
        <f>ROUND(IF(C948&lt;16,$K948/($D948^0.450818786555515)*'Hintergrund Berechnung'!$N$941,$K948/($D948^0.450818786555515)*'Hintergrund Berechnung'!$N$942),0)</f>
        <v>#DIV/0!</v>
      </c>
      <c r="T948" s="16">
        <f>ROUND(IF(C948&lt;16,$L948*'Hintergrund Berechnung'!$O$941,$L948*'Hintergrund Berechnung'!$O$942),0)</f>
        <v>0</v>
      </c>
      <c r="U948" s="16">
        <f>ROUND(IF(C948&lt;16,IF(M948&gt;0,(25-$M948)*'Hintergrund Berechnung'!$J$941,0),IF(M948&gt;0,(25-$M948)*'Hintergrund Berechnung'!$J$942,0)),0)</f>
        <v>0</v>
      </c>
      <c r="V948" s="18" t="e">
        <f t="shared" si="44"/>
        <v>#DIV/0!</v>
      </c>
    </row>
    <row r="949" spans="15:22" x14ac:dyDescent="0.5">
      <c r="O949" s="16">
        <f t="shared" si="42"/>
        <v>0</v>
      </c>
      <c r="P949" s="16" t="e">
        <f>IF($C949&lt;16,MAX($E949:$G949)/($D949^0.70558407859294)*'Hintergrund Berechnung'!$I$941,MAX($E949:$G949)/($D949^0.70558407859294)*'Hintergrund Berechnung'!$I$942)</f>
        <v>#DIV/0!</v>
      </c>
      <c r="Q949" s="16" t="e">
        <f>IF($C949&lt;16,MAX($H949:$J949)/($D949^0.70558407859294)*'Hintergrund Berechnung'!$I$941,MAX($H949:$J949)/($D949^0.70558407859294)*'Hintergrund Berechnung'!$I$942)</f>
        <v>#DIV/0!</v>
      </c>
      <c r="R949" s="16" t="e">
        <f t="shared" si="43"/>
        <v>#DIV/0!</v>
      </c>
      <c r="S949" s="16" t="e">
        <f>ROUND(IF(C949&lt;16,$K949/($D949^0.450818786555515)*'Hintergrund Berechnung'!$N$941,$K949/($D949^0.450818786555515)*'Hintergrund Berechnung'!$N$942),0)</f>
        <v>#DIV/0!</v>
      </c>
      <c r="T949" s="16">
        <f>ROUND(IF(C949&lt;16,$L949*'Hintergrund Berechnung'!$O$941,$L949*'Hintergrund Berechnung'!$O$942),0)</f>
        <v>0</v>
      </c>
      <c r="U949" s="16">
        <f>ROUND(IF(C949&lt;16,IF(M949&gt;0,(25-$M949)*'Hintergrund Berechnung'!$J$941,0),IF(M949&gt;0,(25-$M949)*'Hintergrund Berechnung'!$J$942,0)),0)</f>
        <v>0</v>
      </c>
      <c r="V949" s="18" t="e">
        <f t="shared" si="44"/>
        <v>#DIV/0!</v>
      </c>
    </row>
    <row r="950" spans="15:22" x14ac:dyDescent="0.5">
      <c r="O950" s="16">
        <f t="shared" si="42"/>
        <v>0</v>
      </c>
      <c r="P950" s="16" t="e">
        <f>IF($C950&lt;16,MAX($E950:$G950)/($D950^0.70558407859294)*'Hintergrund Berechnung'!$I$941,MAX($E950:$G950)/($D950^0.70558407859294)*'Hintergrund Berechnung'!$I$942)</f>
        <v>#DIV/0!</v>
      </c>
      <c r="Q950" s="16" t="e">
        <f>IF($C950&lt;16,MAX($H950:$J950)/($D950^0.70558407859294)*'Hintergrund Berechnung'!$I$941,MAX($H950:$J950)/($D950^0.70558407859294)*'Hintergrund Berechnung'!$I$942)</f>
        <v>#DIV/0!</v>
      </c>
      <c r="R950" s="16" t="e">
        <f t="shared" si="43"/>
        <v>#DIV/0!</v>
      </c>
      <c r="S950" s="16" t="e">
        <f>ROUND(IF(C950&lt;16,$K950/($D950^0.450818786555515)*'Hintergrund Berechnung'!$N$941,$K950/($D950^0.450818786555515)*'Hintergrund Berechnung'!$N$942),0)</f>
        <v>#DIV/0!</v>
      </c>
      <c r="T950" s="16">
        <f>ROUND(IF(C950&lt;16,$L950*'Hintergrund Berechnung'!$O$941,$L950*'Hintergrund Berechnung'!$O$942),0)</f>
        <v>0</v>
      </c>
      <c r="U950" s="16">
        <f>ROUND(IF(C950&lt;16,IF(M950&gt;0,(25-$M950)*'Hintergrund Berechnung'!$J$941,0),IF(M950&gt;0,(25-$M950)*'Hintergrund Berechnung'!$J$942,0)),0)</f>
        <v>0</v>
      </c>
      <c r="V950" s="18" t="e">
        <f t="shared" si="44"/>
        <v>#DIV/0!</v>
      </c>
    </row>
    <row r="951" spans="15:22" x14ac:dyDescent="0.5">
      <c r="O951" s="16">
        <f t="shared" si="42"/>
        <v>0</v>
      </c>
      <c r="P951" s="16" t="e">
        <f>IF($C951&lt;16,MAX($E951:$G951)/($D951^0.70558407859294)*'Hintergrund Berechnung'!$I$941,MAX($E951:$G951)/($D951^0.70558407859294)*'Hintergrund Berechnung'!$I$942)</f>
        <v>#DIV/0!</v>
      </c>
      <c r="Q951" s="16" t="e">
        <f>IF($C951&lt;16,MAX($H951:$J951)/($D951^0.70558407859294)*'Hintergrund Berechnung'!$I$941,MAX($H951:$J951)/($D951^0.70558407859294)*'Hintergrund Berechnung'!$I$942)</f>
        <v>#DIV/0!</v>
      </c>
      <c r="R951" s="16" t="e">
        <f t="shared" si="43"/>
        <v>#DIV/0!</v>
      </c>
      <c r="S951" s="16" t="e">
        <f>ROUND(IF(C951&lt;16,$K951/($D951^0.450818786555515)*'Hintergrund Berechnung'!$N$941,$K951/($D951^0.450818786555515)*'Hintergrund Berechnung'!$N$942),0)</f>
        <v>#DIV/0!</v>
      </c>
      <c r="T951" s="16">
        <f>ROUND(IF(C951&lt;16,$L951*'Hintergrund Berechnung'!$O$941,$L951*'Hintergrund Berechnung'!$O$942),0)</f>
        <v>0</v>
      </c>
      <c r="U951" s="16">
        <f>ROUND(IF(C951&lt;16,IF(M951&gt;0,(25-$M951)*'Hintergrund Berechnung'!$J$941,0),IF(M951&gt;0,(25-$M951)*'Hintergrund Berechnung'!$J$942,0)),0)</f>
        <v>0</v>
      </c>
      <c r="V951" s="18" t="e">
        <f t="shared" si="44"/>
        <v>#DIV/0!</v>
      </c>
    </row>
    <row r="952" spans="15:22" x14ac:dyDescent="0.5">
      <c r="O952" s="16">
        <f t="shared" si="42"/>
        <v>0</v>
      </c>
      <c r="P952" s="16" t="e">
        <f>IF($C952&lt;16,MAX($E952:$G952)/($D952^0.70558407859294)*'Hintergrund Berechnung'!$I$941,MAX($E952:$G952)/($D952^0.70558407859294)*'Hintergrund Berechnung'!$I$942)</f>
        <v>#DIV/0!</v>
      </c>
      <c r="Q952" s="16" t="e">
        <f>IF($C952&lt;16,MAX($H952:$J952)/($D952^0.70558407859294)*'Hintergrund Berechnung'!$I$941,MAX($H952:$J952)/($D952^0.70558407859294)*'Hintergrund Berechnung'!$I$942)</f>
        <v>#DIV/0!</v>
      </c>
      <c r="R952" s="16" t="e">
        <f t="shared" si="43"/>
        <v>#DIV/0!</v>
      </c>
      <c r="S952" s="16" t="e">
        <f>ROUND(IF(C952&lt;16,$K952/($D952^0.450818786555515)*'Hintergrund Berechnung'!$N$941,$K952/($D952^0.450818786555515)*'Hintergrund Berechnung'!$N$942),0)</f>
        <v>#DIV/0!</v>
      </c>
      <c r="T952" s="16">
        <f>ROUND(IF(C952&lt;16,$L952*'Hintergrund Berechnung'!$O$941,$L952*'Hintergrund Berechnung'!$O$942),0)</f>
        <v>0</v>
      </c>
      <c r="U952" s="16">
        <f>ROUND(IF(C952&lt;16,IF(M952&gt;0,(25-$M952)*'Hintergrund Berechnung'!$J$941,0),IF(M952&gt;0,(25-$M952)*'Hintergrund Berechnung'!$J$942,0)),0)</f>
        <v>0</v>
      </c>
      <c r="V952" s="18" t="e">
        <f t="shared" si="44"/>
        <v>#DIV/0!</v>
      </c>
    </row>
    <row r="953" spans="15:22" x14ac:dyDescent="0.5">
      <c r="O953" s="16">
        <f t="shared" si="42"/>
        <v>0</v>
      </c>
      <c r="P953" s="16" t="e">
        <f>IF($C953&lt;16,MAX($E953:$G953)/($D953^0.70558407859294)*'Hintergrund Berechnung'!$I$941,MAX($E953:$G953)/($D953^0.70558407859294)*'Hintergrund Berechnung'!$I$942)</f>
        <v>#DIV/0!</v>
      </c>
      <c r="Q953" s="16" t="e">
        <f>IF($C953&lt;16,MAX($H953:$J953)/($D953^0.70558407859294)*'Hintergrund Berechnung'!$I$941,MAX($H953:$J953)/($D953^0.70558407859294)*'Hintergrund Berechnung'!$I$942)</f>
        <v>#DIV/0!</v>
      </c>
      <c r="R953" s="16" t="e">
        <f t="shared" si="43"/>
        <v>#DIV/0!</v>
      </c>
      <c r="S953" s="16" t="e">
        <f>ROUND(IF(C953&lt;16,$K953/($D953^0.450818786555515)*'Hintergrund Berechnung'!$N$941,$K953/($D953^0.450818786555515)*'Hintergrund Berechnung'!$N$942),0)</f>
        <v>#DIV/0!</v>
      </c>
      <c r="T953" s="16">
        <f>ROUND(IF(C953&lt;16,$L953*'Hintergrund Berechnung'!$O$941,$L953*'Hintergrund Berechnung'!$O$942),0)</f>
        <v>0</v>
      </c>
      <c r="U953" s="16">
        <f>ROUND(IF(C953&lt;16,IF(M953&gt;0,(25-$M953)*'Hintergrund Berechnung'!$J$941,0),IF(M953&gt;0,(25-$M953)*'Hintergrund Berechnung'!$J$942,0)),0)</f>
        <v>0</v>
      </c>
      <c r="V953" s="18" t="e">
        <f t="shared" si="44"/>
        <v>#DIV/0!</v>
      </c>
    </row>
    <row r="954" spans="15:22" x14ac:dyDescent="0.5">
      <c r="O954" s="16">
        <f t="shared" si="42"/>
        <v>0</v>
      </c>
      <c r="P954" s="16" t="e">
        <f>IF($C954&lt;16,MAX($E954:$G954)/($D954^0.70558407859294)*'Hintergrund Berechnung'!$I$941,MAX($E954:$G954)/($D954^0.70558407859294)*'Hintergrund Berechnung'!$I$942)</f>
        <v>#DIV/0!</v>
      </c>
      <c r="Q954" s="16" t="e">
        <f>IF($C954&lt;16,MAX($H954:$J954)/($D954^0.70558407859294)*'Hintergrund Berechnung'!$I$941,MAX($H954:$J954)/($D954^0.70558407859294)*'Hintergrund Berechnung'!$I$942)</f>
        <v>#DIV/0!</v>
      </c>
      <c r="R954" s="16" t="e">
        <f t="shared" si="43"/>
        <v>#DIV/0!</v>
      </c>
      <c r="S954" s="16" t="e">
        <f>ROUND(IF(C954&lt;16,$K954/($D954^0.450818786555515)*'Hintergrund Berechnung'!$N$941,$K954/($D954^0.450818786555515)*'Hintergrund Berechnung'!$N$942),0)</f>
        <v>#DIV/0!</v>
      </c>
      <c r="T954" s="16">
        <f>ROUND(IF(C954&lt;16,$L954*'Hintergrund Berechnung'!$O$941,$L954*'Hintergrund Berechnung'!$O$942),0)</f>
        <v>0</v>
      </c>
      <c r="U954" s="16">
        <f>ROUND(IF(C954&lt;16,IF(M954&gt;0,(25-$M954)*'Hintergrund Berechnung'!$J$941,0),IF(M954&gt;0,(25-$M954)*'Hintergrund Berechnung'!$J$942,0)),0)</f>
        <v>0</v>
      </c>
      <c r="V954" s="18" t="e">
        <f t="shared" si="44"/>
        <v>#DIV/0!</v>
      </c>
    </row>
    <row r="955" spans="15:22" x14ac:dyDescent="0.5">
      <c r="O955" s="16">
        <f t="shared" si="42"/>
        <v>0</v>
      </c>
      <c r="P955" s="16" t="e">
        <f>IF($C955&lt;16,MAX($E955:$G955)/($D955^0.70558407859294)*'Hintergrund Berechnung'!$I$941,MAX($E955:$G955)/($D955^0.70558407859294)*'Hintergrund Berechnung'!$I$942)</f>
        <v>#DIV/0!</v>
      </c>
      <c r="Q955" s="16" t="e">
        <f>IF($C955&lt;16,MAX($H955:$J955)/($D955^0.70558407859294)*'Hintergrund Berechnung'!$I$941,MAX($H955:$J955)/($D955^0.70558407859294)*'Hintergrund Berechnung'!$I$942)</f>
        <v>#DIV/0!</v>
      </c>
      <c r="R955" s="16" t="e">
        <f t="shared" si="43"/>
        <v>#DIV/0!</v>
      </c>
      <c r="S955" s="16" t="e">
        <f>ROUND(IF(C955&lt;16,$K955/($D955^0.450818786555515)*'Hintergrund Berechnung'!$N$941,$K955/($D955^0.450818786555515)*'Hintergrund Berechnung'!$N$942),0)</f>
        <v>#DIV/0!</v>
      </c>
      <c r="T955" s="16">
        <f>ROUND(IF(C955&lt;16,$L955*'Hintergrund Berechnung'!$O$941,$L955*'Hintergrund Berechnung'!$O$942),0)</f>
        <v>0</v>
      </c>
      <c r="U955" s="16">
        <f>ROUND(IF(C955&lt;16,IF(M955&gt;0,(25-$M955)*'Hintergrund Berechnung'!$J$941,0),IF(M955&gt;0,(25-$M955)*'Hintergrund Berechnung'!$J$942,0)),0)</f>
        <v>0</v>
      </c>
      <c r="V955" s="18" t="e">
        <f t="shared" si="44"/>
        <v>#DIV/0!</v>
      </c>
    </row>
    <row r="956" spans="15:22" x14ac:dyDescent="0.5">
      <c r="O956" s="16">
        <f t="shared" si="42"/>
        <v>0</v>
      </c>
      <c r="P956" s="16" t="e">
        <f>IF($C956&lt;16,MAX($E956:$G956)/($D956^0.70558407859294)*'Hintergrund Berechnung'!$I$941,MAX($E956:$G956)/($D956^0.70558407859294)*'Hintergrund Berechnung'!$I$942)</f>
        <v>#DIV/0!</v>
      </c>
      <c r="Q956" s="16" t="e">
        <f>IF($C956&lt;16,MAX($H956:$J956)/($D956^0.70558407859294)*'Hintergrund Berechnung'!$I$941,MAX($H956:$J956)/($D956^0.70558407859294)*'Hintergrund Berechnung'!$I$942)</f>
        <v>#DIV/0!</v>
      </c>
      <c r="R956" s="16" t="e">
        <f t="shared" si="43"/>
        <v>#DIV/0!</v>
      </c>
      <c r="S956" s="16" t="e">
        <f>ROUND(IF(C956&lt;16,$K956/($D956^0.450818786555515)*'Hintergrund Berechnung'!$N$941,$K956/($D956^0.450818786555515)*'Hintergrund Berechnung'!$N$942),0)</f>
        <v>#DIV/0!</v>
      </c>
      <c r="T956" s="16">
        <f>ROUND(IF(C956&lt;16,$L956*'Hintergrund Berechnung'!$O$941,$L956*'Hintergrund Berechnung'!$O$942),0)</f>
        <v>0</v>
      </c>
      <c r="U956" s="16">
        <f>ROUND(IF(C956&lt;16,IF(M956&gt;0,(25-$M956)*'Hintergrund Berechnung'!$J$941,0),IF(M956&gt;0,(25-$M956)*'Hintergrund Berechnung'!$J$942,0)),0)</f>
        <v>0</v>
      </c>
      <c r="V956" s="18" t="e">
        <f t="shared" si="44"/>
        <v>#DIV/0!</v>
      </c>
    </row>
    <row r="957" spans="15:22" x14ac:dyDescent="0.5">
      <c r="O957" s="16">
        <f t="shared" si="42"/>
        <v>0</v>
      </c>
      <c r="P957" s="16" t="e">
        <f>IF($C957&lt;16,MAX($E957:$G957)/($D957^0.70558407859294)*'Hintergrund Berechnung'!$I$941,MAX($E957:$G957)/($D957^0.70558407859294)*'Hintergrund Berechnung'!$I$942)</f>
        <v>#DIV/0!</v>
      </c>
      <c r="Q957" s="16" t="e">
        <f>IF($C957&lt;16,MAX($H957:$J957)/($D957^0.70558407859294)*'Hintergrund Berechnung'!$I$941,MAX($H957:$J957)/($D957^0.70558407859294)*'Hintergrund Berechnung'!$I$942)</f>
        <v>#DIV/0!</v>
      </c>
      <c r="R957" s="16" t="e">
        <f t="shared" si="43"/>
        <v>#DIV/0!</v>
      </c>
      <c r="S957" s="16" t="e">
        <f>ROUND(IF(C957&lt;16,$K957/($D957^0.450818786555515)*'Hintergrund Berechnung'!$N$941,$K957/($D957^0.450818786555515)*'Hintergrund Berechnung'!$N$942),0)</f>
        <v>#DIV/0!</v>
      </c>
      <c r="T957" s="16">
        <f>ROUND(IF(C957&lt;16,$L957*'Hintergrund Berechnung'!$O$941,$L957*'Hintergrund Berechnung'!$O$942),0)</f>
        <v>0</v>
      </c>
      <c r="U957" s="16">
        <f>ROUND(IF(C957&lt;16,IF(M957&gt;0,(25-$M957)*'Hintergrund Berechnung'!$J$941,0),IF(M957&gt;0,(25-$M957)*'Hintergrund Berechnung'!$J$942,0)),0)</f>
        <v>0</v>
      </c>
      <c r="V957" s="18" t="e">
        <f t="shared" si="44"/>
        <v>#DIV/0!</v>
      </c>
    </row>
    <row r="958" spans="15:22" x14ac:dyDescent="0.5">
      <c r="O958" s="16">
        <f t="shared" si="42"/>
        <v>0</v>
      </c>
      <c r="P958" s="16" t="e">
        <f>IF($C958&lt;16,MAX($E958:$G958)/($D958^0.70558407859294)*'Hintergrund Berechnung'!$I$941,MAX($E958:$G958)/($D958^0.70558407859294)*'Hintergrund Berechnung'!$I$942)</f>
        <v>#DIV/0!</v>
      </c>
      <c r="Q958" s="16" t="e">
        <f>IF($C958&lt;16,MAX($H958:$J958)/($D958^0.70558407859294)*'Hintergrund Berechnung'!$I$941,MAX($H958:$J958)/($D958^0.70558407859294)*'Hintergrund Berechnung'!$I$942)</f>
        <v>#DIV/0!</v>
      </c>
      <c r="R958" s="16" t="e">
        <f t="shared" si="43"/>
        <v>#DIV/0!</v>
      </c>
      <c r="S958" s="16" t="e">
        <f>ROUND(IF(C958&lt;16,$K958/($D958^0.450818786555515)*'Hintergrund Berechnung'!$N$941,$K958/($D958^0.450818786555515)*'Hintergrund Berechnung'!$N$942),0)</f>
        <v>#DIV/0!</v>
      </c>
      <c r="T958" s="16">
        <f>ROUND(IF(C958&lt;16,$L958*'Hintergrund Berechnung'!$O$941,$L958*'Hintergrund Berechnung'!$O$942),0)</f>
        <v>0</v>
      </c>
      <c r="U958" s="16">
        <f>ROUND(IF(C958&lt;16,IF(M958&gt;0,(25-$M958)*'Hintergrund Berechnung'!$J$941,0),IF(M958&gt;0,(25-$M958)*'Hintergrund Berechnung'!$J$942,0)),0)</f>
        <v>0</v>
      </c>
      <c r="V958" s="18" t="e">
        <f t="shared" si="44"/>
        <v>#DIV/0!</v>
      </c>
    </row>
    <row r="959" spans="15:22" x14ac:dyDescent="0.5">
      <c r="O959" s="16">
        <f t="shared" ref="O959:O993" si="45">MAX(E959,F959,G959)+MAX(H959,I959,J959)</f>
        <v>0</v>
      </c>
      <c r="P959" s="16" t="e">
        <f>IF($C959&lt;16,MAX($E959:$G959)/($D959^0.70558407859294)*'Hintergrund Berechnung'!$I$941,MAX($E959:$G959)/($D959^0.70558407859294)*'Hintergrund Berechnung'!$I$942)</f>
        <v>#DIV/0!</v>
      </c>
      <c r="Q959" s="16" t="e">
        <f>IF($C959&lt;16,MAX($H959:$J959)/($D959^0.70558407859294)*'Hintergrund Berechnung'!$I$941,MAX($H959:$J959)/($D959^0.70558407859294)*'Hintergrund Berechnung'!$I$942)</f>
        <v>#DIV/0!</v>
      </c>
      <c r="R959" s="16" t="e">
        <f t="shared" ref="R959:R993" si="46">P959+Q959</f>
        <v>#DIV/0!</v>
      </c>
      <c r="S959" s="16" t="e">
        <f>ROUND(IF(C959&lt;16,$K959/($D959^0.450818786555515)*'Hintergrund Berechnung'!$N$941,$K959/($D959^0.450818786555515)*'Hintergrund Berechnung'!$N$942),0)</f>
        <v>#DIV/0!</v>
      </c>
      <c r="T959" s="16">
        <f>ROUND(IF(C959&lt;16,$L959*'Hintergrund Berechnung'!$O$941,$L959*'Hintergrund Berechnung'!$O$942),0)</f>
        <v>0</v>
      </c>
      <c r="U959" s="16">
        <f>ROUND(IF(C959&lt;16,IF(M959&gt;0,(25-$M959)*'Hintergrund Berechnung'!$J$941,0),IF(M959&gt;0,(25-$M959)*'Hintergrund Berechnung'!$J$942,0)),0)</f>
        <v>0</v>
      </c>
      <c r="V959" s="18" t="e">
        <f t="shared" ref="V959:V993" si="47">ROUND(SUM(R959:U959),0)</f>
        <v>#DIV/0!</v>
      </c>
    </row>
    <row r="960" spans="15:22" x14ac:dyDescent="0.5">
      <c r="O960" s="16">
        <f t="shared" si="45"/>
        <v>0</v>
      </c>
      <c r="P960" s="16" t="e">
        <f>IF($C960&lt;16,MAX($E960:$G960)/($D960^0.70558407859294)*'Hintergrund Berechnung'!$I$941,MAX($E960:$G960)/($D960^0.70558407859294)*'Hintergrund Berechnung'!$I$942)</f>
        <v>#DIV/0!</v>
      </c>
      <c r="Q960" s="16" t="e">
        <f>IF($C960&lt;16,MAX($H960:$J960)/($D960^0.70558407859294)*'Hintergrund Berechnung'!$I$941,MAX($H960:$J960)/($D960^0.70558407859294)*'Hintergrund Berechnung'!$I$942)</f>
        <v>#DIV/0!</v>
      </c>
      <c r="R960" s="16" t="e">
        <f t="shared" si="46"/>
        <v>#DIV/0!</v>
      </c>
      <c r="S960" s="16" t="e">
        <f>ROUND(IF(C960&lt;16,$K960/($D960^0.450818786555515)*'Hintergrund Berechnung'!$N$941,$K960/($D960^0.450818786555515)*'Hintergrund Berechnung'!$N$942),0)</f>
        <v>#DIV/0!</v>
      </c>
      <c r="T960" s="16">
        <f>ROUND(IF(C960&lt;16,$L960*'Hintergrund Berechnung'!$O$941,$L960*'Hintergrund Berechnung'!$O$942),0)</f>
        <v>0</v>
      </c>
      <c r="U960" s="16">
        <f>ROUND(IF(C960&lt;16,IF(M960&gt;0,(25-$M960)*'Hintergrund Berechnung'!$J$941,0),IF(M960&gt;0,(25-$M960)*'Hintergrund Berechnung'!$J$942,0)),0)</f>
        <v>0</v>
      </c>
      <c r="V960" s="18" t="e">
        <f t="shared" si="47"/>
        <v>#DIV/0!</v>
      </c>
    </row>
    <row r="961" spans="15:22" x14ac:dyDescent="0.5">
      <c r="O961" s="16">
        <f t="shared" si="45"/>
        <v>0</v>
      </c>
      <c r="P961" s="16" t="e">
        <f>IF($C961&lt;16,MAX($E961:$G961)/($D961^0.70558407859294)*'Hintergrund Berechnung'!$I$941,MAX($E961:$G961)/($D961^0.70558407859294)*'Hintergrund Berechnung'!$I$942)</f>
        <v>#DIV/0!</v>
      </c>
      <c r="Q961" s="16" t="e">
        <f>IF($C961&lt;16,MAX($H961:$J961)/($D961^0.70558407859294)*'Hintergrund Berechnung'!$I$941,MAX($H961:$J961)/($D961^0.70558407859294)*'Hintergrund Berechnung'!$I$942)</f>
        <v>#DIV/0!</v>
      </c>
      <c r="R961" s="16" t="e">
        <f t="shared" si="46"/>
        <v>#DIV/0!</v>
      </c>
      <c r="S961" s="16" t="e">
        <f>ROUND(IF(C961&lt;16,$K961/($D961^0.450818786555515)*'Hintergrund Berechnung'!$N$941,$K961/($D961^0.450818786555515)*'Hintergrund Berechnung'!$N$942),0)</f>
        <v>#DIV/0!</v>
      </c>
      <c r="T961" s="16">
        <f>ROUND(IF(C961&lt;16,$L961*'Hintergrund Berechnung'!$O$941,$L961*'Hintergrund Berechnung'!$O$942),0)</f>
        <v>0</v>
      </c>
      <c r="U961" s="16">
        <f>ROUND(IF(C961&lt;16,IF(M961&gt;0,(25-$M961)*'Hintergrund Berechnung'!$J$941,0),IF(M961&gt;0,(25-$M961)*'Hintergrund Berechnung'!$J$942,0)),0)</f>
        <v>0</v>
      </c>
      <c r="V961" s="18" t="e">
        <f t="shared" si="47"/>
        <v>#DIV/0!</v>
      </c>
    </row>
    <row r="962" spans="15:22" x14ac:dyDescent="0.5">
      <c r="O962" s="16">
        <f t="shared" si="45"/>
        <v>0</v>
      </c>
      <c r="P962" s="16" t="e">
        <f>IF($C962&lt;16,MAX($E962:$G962)/($D962^0.70558407859294)*'Hintergrund Berechnung'!$I$941,MAX($E962:$G962)/($D962^0.70558407859294)*'Hintergrund Berechnung'!$I$942)</f>
        <v>#DIV/0!</v>
      </c>
      <c r="Q962" s="16" t="e">
        <f>IF($C962&lt;16,MAX($H962:$J962)/($D962^0.70558407859294)*'Hintergrund Berechnung'!$I$941,MAX($H962:$J962)/($D962^0.70558407859294)*'Hintergrund Berechnung'!$I$942)</f>
        <v>#DIV/0!</v>
      </c>
      <c r="R962" s="16" t="e">
        <f t="shared" si="46"/>
        <v>#DIV/0!</v>
      </c>
      <c r="S962" s="16" t="e">
        <f>ROUND(IF(C962&lt;16,$K962/($D962^0.450818786555515)*'Hintergrund Berechnung'!$N$941,$K962/($D962^0.450818786555515)*'Hintergrund Berechnung'!$N$942),0)</f>
        <v>#DIV/0!</v>
      </c>
      <c r="T962" s="16">
        <f>ROUND(IF(C962&lt;16,$L962*'Hintergrund Berechnung'!$O$941,$L962*'Hintergrund Berechnung'!$O$942),0)</f>
        <v>0</v>
      </c>
      <c r="U962" s="16">
        <f>ROUND(IF(C962&lt;16,IF(M962&gt;0,(25-$M962)*'Hintergrund Berechnung'!$J$941,0),IF(M962&gt;0,(25-$M962)*'Hintergrund Berechnung'!$J$942,0)),0)</f>
        <v>0</v>
      </c>
      <c r="V962" s="18" t="e">
        <f t="shared" si="47"/>
        <v>#DIV/0!</v>
      </c>
    </row>
    <row r="963" spans="15:22" x14ac:dyDescent="0.5">
      <c r="O963" s="16">
        <f t="shared" si="45"/>
        <v>0</v>
      </c>
      <c r="P963" s="16" t="e">
        <f>IF($C963&lt;16,MAX($E963:$G963)/($D963^0.70558407859294)*'Hintergrund Berechnung'!$I$941,MAX($E963:$G963)/($D963^0.70558407859294)*'Hintergrund Berechnung'!$I$942)</f>
        <v>#DIV/0!</v>
      </c>
      <c r="Q963" s="16" t="e">
        <f>IF($C963&lt;16,MAX($H963:$J963)/($D963^0.70558407859294)*'Hintergrund Berechnung'!$I$941,MAX($H963:$J963)/($D963^0.70558407859294)*'Hintergrund Berechnung'!$I$942)</f>
        <v>#DIV/0!</v>
      </c>
      <c r="R963" s="16" t="e">
        <f t="shared" si="46"/>
        <v>#DIV/0!</v>
      </c>
      <c r="S963" s="16" t="e">
        <f>ROUND(IF(C963&lt;16,$K963/($D963^0.450818786555515)*'Hintergrund Berechnung'!$N$941,$K963/($D963^0.450818786555515)*'Hintergrund Berechnung'!$N$942),0)</f>
        <v>#DIV/0!</v>
      </c>
      <c r="T963" s="16">
        <f>ROUND(IF(C963&lt;16,$L963*'Hintergrund Berechnung'!$O$941,$L963*'Hintergrund Berechnung'!$O$942),0)</f>
        <v>0</v>
      </c>
      <c r="U963" s="16">
        <f>ROUND(IF(C963&lt;16,IF(M963&gt;0,(25-$M963)*'Hintergrund Berechnung'!$J$941,0),IF(M963&gt;0,(25-$M963)*'Hintergrund Berechnung'!$J$942,0)),0)</f>
        <v>0</v>
      </c>
      <c r="V963" s="18" t="e">
        <f t="shared" si="47"/>
        <v>#DIV/0!</v>
      </c>
    </row>
    <row r="964" spans="15:22" x14ac:dyDescent="0.5">
      <c r="O964" s="16">
        <f t="shared" si="45"/>
        <v>0</v>
      </c>
      <c r="P964" s="16" t="e">
        <f>IF($C964&lt;16,MAX($E964:$G964)/($D964^0.70558407859294)*'Hintergrund Berechnung'!$I$941,MAX($E964:$G964)/($D964^0.70558407859294)*'Hintergrund Berechnung'!$I$942)</f>
        <v>#DIV/0!</v>
      </c>
      <c r="Q964" s="16" t="e">
        <f>IF($C964&lt;16,MAX($H964:$J964)/($D964^0.70558407859294)*'Hintergrund Berechnung'!$I$941,MAX($H964:$J964)/($D964^0.70558407859294)*'Hintergrund Berechnung'!$I$942)</f>
        <v>#DIV/0!</v>
      </c>
      <c r="R964" s="16" t="e">
        <f t="shared" si="46"/>
        <v>#DIV/0!</v>
      </c>
      <c r="S964" s="16" t="e">
        <f>ROUND(IF(C964&lt;16,$K964/($D964^0.450818786555515)*'Hintergrund Berechnung'!$N$941,$K964/($D964^0.450818786555515)*'Hintergrund Berechnung'!$N$942),0)</f>
        <v>#DIV/0!</v>
      </c>
      <c r="T964" s="16">
        <f>ROUND(IF(C964&lt;16,$L964*'Hintergrund Berechnung'!$O$941,$L964*'Hintergrund Berechnung'!$O$942),0)</f>
        <v>0</v>
      </c>
      <c r="U964" s="16">
        <f>ROUND(IF(C964&lt;16,IF(M964&gt;0,(25-$M964)*'Hintergrund Berechnung'!$J$941,0),IF(M964&gt;0,(25-$M964)*'Hintergrund Berechnung'!$J$942,0)),0)</f>
        <v>0</v>
      </c>
      <c r="V964" s="18" t="e">
        <f t="shared" si="47"/>
        <v>#DIV/0!</v>
      </c>
    </row>
    <row r="965" spans="15:22" x14ac:dyDescent="0.5">
      <c r="O965" s="16">
        <f t="shared" si="45"/>
        <v>0</v>
      </c>
      <c r="P965" s="16" t="e">
        <f>IF($C965&lt;16,MAX($E965:$G965)/($D965^0.70558407859294)*'Hintergrund Berechnung'!$I$941,MAX($E965:$G965)/($D965^0.70558407859294)*'Hintergrund Berechnung'!$I$942)</f>
        <v>#DIV/0!</v>
      </c>
      <c r="Q965" s="16" t="e">
        <f>IF($C965&lt;16,MAX($H965:$J965)/($D965^0.70558407859294)*'Hintergrund Berechnung'!$I$941,MAX($H965:$J965)/($D965^0.70558407859294)*'Hintergrund Berechnung'!$I$942)</f>
        <v>#DIV/0!</v>
      </c>
      <c r="R965" s="16" t="e">
        <f t="shared" si="46"/>
        <v>#DIV/0!</v>
      </c>
      <c r="S965" s="16" t="e">
        <f>ROUND(IF(C965&lt;16,$K965/($D965^0.450818786555515)*'Hintergrund Berechnung'!$N$941,$K965/($D965^0.450818786555515)*'Hintergrund Berechnung'!$N$942),0)</f>
        <v>#DIV/0!</v>
      </c>
      <c r="T965" s="16">
        <f>ROUND(IF(C965&lt;16,$L965*'Hintergrund Berechnung'!$O$941,$L965*'Hintergrund Berechnung'!$O$942),0)</f>
        <v>0</v>
      </c>
      <c r="U965" s="16">
        <f>ROUND(IF(C965&lt;16,IF(M965&gt;0,(25-$M965)*'Hintergrund Berechnung'!$J$941,0),IF(M965&gt;0,(25-$M965)*'Hintergrund Berechnung'!$J$942,0)),0)</f>
        <v>0</v>
      </c>
      <c r="V965" s="18" t="e">
        <f t="shared" si="47"/>
        <v>#DIV/0!</v>
      </c>
    </row>
    <row r="966" spans="15:22" x14ac:dyDescent="0.5">
      <c r="O966" s="16">
        <f t="shared" si="45"/>
        <v>0</v>
      </c>
      <c r="P966" s="16" t="e">
        <f>IF($C966&lt;16,MAX($E966:$G966)/($D966^0.70558407859294)*'Hintergrund Berechnung'!$I$941,MAX($E966:$G966)/($D966^0.70558407859294)*'Hintergrund Berechnung'!$I$942)</f>
        <v>#DIV/0!</v>
      </c>
      <c r="Q966" s="16" t="e">
        <f>IF($C966&lt;16,MAX($H966:$J966)/($D966^0.70558407859294)*'Hintergrund Berechnung'!$I$941,MAX($H966:$J966)/($D966^0.70558407859294)*'Hintergrund Berechnung'!$I$942)</f>
        <v>#DIV/0!</v>
      </c>
      <c r="R966" s="16" t="e">
        <f t="shared" si="46"/>
        <v>#DIV/0!</v>
      </c>
      <c r="S966" s="16" t="e">
        <f>ROUND(IF(C966&lt;16,$K966/($D966^0.450818786555515)*'Hintergrund Berechnung'!$N$941,$K966/($D966^0.450818786555515)*'Hintergrund Berechnung'!$N$942),0)</f>
        <v>#DIV/0!</v>
      </c>
      <c r="T966" s="16">
        <f>ROUND(IF(C966&lt;16,$L966*'Hintergrund Berechnung'!$O$941,$L966*'Hintergrund Berechnung'!$O$942),0)</f>
        <v>0</v>
      </c>
      <c r="U966" s="16">
        <f>ROUND(IF(C966&lt;16,IF(M966&gt;0,(25-$M966)*'Hintergrund Berechnung'!$J$941,0),IF(M966&gt;0,(25-$M966)*'Hintergrund Berechnung'!$J$942,0)),0)</f>
        <v>0</v>
      </c>
      <c r="V966" s="18" t="e">
        <f t="shared" si="47"/>
        <v>#DIV/0!</v>
      </c>
    </row>
    <row r="967" spans="15:22" x14ac:dyDescent="0.5">
      <c r="O967" s="16">
        <f t="shared" si="45"/>
        <v>0</v>
      </c>
      <c r="P967" s="16" t="e">
        <f>IF($C967&lt;16,MAX($E967:$G967)/($D967^0.70558407859294)*'Hintergrund Berechnung'!$I$941,MAX($E967:$G967)/($D967^0.70558407859294)*'Hintergrund Berechnung'!$I$942)</f>
        <v>#DIV/0!</v>
      </c>
      <c r="Q967" s="16" t="e">
        <f>IF($C967&lt;16,MAX($H967:$J967)/($D967^0.70558407859294)*'Hintergrund Berechnung'!$I$941,MAX($H967:$J967)/($D967^0.70558407859294)*'Hintergrund Berechnung'!$I$942)</f>
        <v>#DIV/0!</v>
      </c>
      <c r="R967" s="16" t="e">
        <f t="shared" si="46"/>
        <v>#DIV/0!</v>
      </c>
      <c r="S967" s="16" t="e">
        <f>ROUND(IF(C967&lt;16,$K967/($D967^0.450818786555515)*'Hintergrund Berechnung'!$N$941,$K967/($D967^0.450818786555515)*'Hintergrund Berechnung'!$N$942),0)</f>
        <v>#DIV/0!</v>
      </c>
      <c r="T967" s="16">
        <f>ROUND(IF(C967&lt;16,$L967*'Hintergrund Berechnung'!$O$941,$L967*'Hintergrund Berechnung'!$O$942),0)</f>
        <v>0</v>
      </c>
      <c r="U967" s="16">
        <f>ROUND(IF(C967&lt;16,IF(M967&gt;0,(25-$M967)*'Hintergrund Berechnung'!$J$941,0),IF(M967&gt;0,(25-$M967)*'Hintergrund Berechnung'!$J$942,0)),0)</f>
        <v>0</v>
      </c>
      <c r="V967" s="18" t="e">
        <f t="shared" si="47"/>
        <v>#DIV/0!</v>
      </c>
    </row>
    <row r="968" spans="15:22" x14ac:dyDescent="0.5">
      <c r="O968" s="16">
        <f t="shared" si="45"/>
        <v>0</v>
      </c>
      <c r="P968" s="16" t="e">
        <f>IF($C968&lt;16,MAX($E968:$G968)/($D968^0.70558407859294)*'Hintergrund Berechnung'!$I$941,MAX($E968:$G968)/($D968^0.70558407859294)*'Hintergrund Berechnung'!$I$942)</f>
        <v>#DIV/0!</v>
      </c>
      <c r="Q968" s="16" t="e">
        <f>IF($C968&lt;16,MAX($H968:$J968)/($D968^0.70558407859294)*'Hintergrund Berechnung'!$I$941,MAX($H968:$J968)/($D968^0.70558407859294)*'Hintergrund Berechnung'!$I$942)</f>
        <v>#DIV/0!</v>
      </c>
      <c r="R968" s="16" t="e">
        <f t="shared" si="46"/>
        <v>#DIV/0!</v>
      </c>
      <c r="S968" s="16" t="e">
        <f>ROUND(IF(C968&lt;16,$K968/($D968^0.450818786555515)*'Hintergrund Berechnung'!$N$941,$K968/($D968^0.450818786555515)*'Hintergrund Berechnung'!$N$942),0)</f>
        <v>#DIV/0!</v>
      </c>
      <c r="T968" s="16">
        <f>ROUND(IF(C968&lt;16,$L968*'Hintergrund Berechnung'!$O$941,$L968*'Hintergrund Berechnung'!$O$942),0)</f>
        <v>0</v>
      </c>
      <c r="U968" s="16">
        <f>ROUND(IF(C968&lt;16,IF(M968&gt;0,(25-$M968)*'Hintergrund Berechnung'!$J$941,0),IF(M968&gt;0,(25-$M968)*'Hintergrund Berechnung'!$J$942,0)),0)</f>
        <v>0</v>
      </c>
      <c r="V968" s="18" t="e">
        <f t="shared" si="47"/>
        <v>#DIV/0!</v>
      </c>
    </row>
    <row r="969" spans="15:22" x14ac:dyDescent="0.5">
      <c r="O969" s="16">
        <f t="shared" si="45"/>
        <v>0</v>
      </c>
      <c r="P969" s="16" t="e">
        <f>IF($C969&lt;16,MAX($E969:$G969)/($D969^0.70558407859294)*'Hintergrund Berechnung'!$I$941,MAX($E969:$G969)/($D969^0.70558407859294)*'Hintergrund Berechnung'!$I$942)</f>
        <v>#DIV/0!</v>
      </c>
      <c r="Q969" s="16" t="e">
        <f>IF($C969&lt;16,MAX($H969:$J969)/($D969^0.70558407859294)*'Hintergrund Berechnung'!$I$941,MAX($H969:$J969)/($D969^0.70558407859294)*'Hintergrund Berechnung'!$I$942)</f>
        <v>#DIV/0!</v>
      </c>
      <c r="R969" s="16" t="e">
        <f t="shared" si="46"/>
        <v>#DIV/0!</v>
      </c>
      <c r="S969" s="16" t="e">
        <f>ROUND(IF(C969&lt;16,$K969/($D969^0.450818786555515)*'Hintergrund Berechnung'!$N$941,$K969/($D969^0.450818786555515)*'Hintergrund Berechnung'!$N$942),0)</f>
        <v>#DIV/0!</v>
      </c>
      <c r="T969" s="16">
        <f>ROUND(IF(C969&lt;16,$L969*'Hintergrund Berechnung'!$O$941,$L969*'Hintergrund Berechnung'!$O$942),0)</f>
        <v>0</v>
      </c>
      <c r="U969" s="16">
        <f>ROUND(IF(C969&lt;16,IF(M969&gt;0,(25-$M969)*'Hintergrund Berechnung'!$J$941,0),IF(M969&gt;0,(25-$M969)*'Hintergrund Berechnung'!$J$942,0)),0)</f>
        <v>0</v>
      </c>
      <c r="V969" s="18" t="e">
        <f t="shared" si="47"/>
        <v>#DIV/0!</v>
      </c>
    </row>
    <row r="970" spans="15:22" x14ac:dyDescent="0.5">
      <c r="O970" s="16">
        <f t="shared" si="45"/>
        <v>0</v>
      </c>
      <c r="P970" s="16" t="e">
        <f>IF($C970&lt;16,MAX($E970:$G970)/($D970^0.70558407859294)*'Hintergrund Berechnung'!$I$941,MAX($E970:$G970)/($D970^0.70558407859294)*'Hintergrund Berechnung'!$I$942)</f>
        <v>#DIV/0!</v>
      </c>
      <c r="Q970" s="16" t="e">
        <f>IF($C970&lt;16,MAX($H970:$J970)/($D970^0.70558407859294)*'Hintergrund Berechnung'!$I$941,MAX($H970:$J970)/($D970^0.70558407859294)*'Hintergrund Berechnung'!$I$942)</f>
        <v>#DIV/0!</v>
      </c>
      <c r="R970" s="16" t="e">
        <f t="shared" si="46"/>
        <v>#DIV/0!</v>
      </c>
      <c r="S970" s="16" t="e">
        <f>ROUND(IF(C970&lt;16,$K970/($D970^0.450818786555515)*'Hintergrund Berechnung'!$N$941,$K970/($D970^0.450818786555515)*'Hintergrund Berechnung'!$N$942),0)</f>
        <v>#DIV/0!</v>
      </c>
      <c r="T970" s="16">
        <f>ROUND(IF(C970&lt;16,$L970*'Hintergrund Berechnung'!$O$941,$L970*'Hintergrund Berechnung'!$O$942),0)</f>
        <v>0</v>
      </c>
      <c r="U970" s="16">
        <f>ROUND(IF(C970&lt;16,IF(M970&gt;0,(25-$M970)*'Hintergrund Berechnung'!$J$941,0),IF(M970&gt;0,(25-$M970)*'Hintergrund Berechnung'!$J$942,0)),0)</f>
        <v>0</v>
      </c>
      <c r="V970" s="18" t="e">
        <f t="shared" si="47"/>
        <v>#DIV/0!</v>
      </c>
    </row>
    <row r="971" spans="15:22" x14ac:dyDescent="0.5">
      <c r="O971" s="16">
        <f t="shared" si="45"/>
        <v>0</v>
      </c>
      <c r="P971" s="16" t="e">
        <f>IF($C971&lt;16,MAX($E971:$G971)/($D971^0.70558407859294)*'Hintergrund Berechnung'!$I$941,MAX($E971:$G971)/($D971^0.70558407859294)*'Hintergrund Berechnung'!$I$942)</f>
        <v>#DIV/0!</v>
      </c>
      <c r="Q971" s="16" t="e">
        <f>IF($C971&lt;16,MAX($H971:$J971)/($D971^0.70558407859294)*'Hintergrund Berechnung'!$I$941,MAX($H971:$J971)/($D971^0.70558407859294)*'Hintergrund Berechnung'!$I$942)</f>
        <v>#DIV/0!</v>
      </c>
      <c r="R971" s="16" t="e">
        <f t="shared" si="46"/>
        <v>#DIV/0!</v>
      </c>
      <c r="S971" s="16" t="e">
        <f>ROUND(IF(C971&lt;16,$K971/($D971^0.450818786555515)*'Hintergrund Berechnung'!$N$941,$K971/($D971^0.450818786555515)*'Hintergrund Berechnung'!$N$942),0)</f>
        <v>#DIV/0!</v>
      </c>
      <c r="T971" s="16">
        <f>ROUND(IF(C971&lt;16,$L971*'Hintergrund Berechnung'!$O$941,$L971*'Hintergrund Berechnung'!$O$942),0)</f>
        <v>0</v>
      </c>
      <c r="U971" s="16">
        <f>ROUND(IF(C971&lt;16,IF(M971&gt;0,(25-$M971)*'Hintergrund Berechnung'!$J$941,0),IF(M971&gt;0,(25-$M971)*'Hintergrund Berechnung'!$J$942,0)),0)</f>
        <v>0</v>
      </c>
      <c r="V971" s="18" t="e">
        <f t="shared" si="47"/>
        <v>#DIV/0!</v>
      </c>
    </row>
    <row r="972" spans="15:22" x14ac:dyDescent="0.5">
      <c r="O972" s="16">
        <f t="shared" si="45"/>
        <v>0</v>
      </c>
      <c r="P972" s="16" t="e">
        <f>IF($C972&lt;16,MAX($E972:$G972)/($D972^0.70558407859294)*'Hintergrund Berechnung'!$I$941,MAX($E972:$G972)/($D972^0.70558407859294)*'Hintergrund Berechnung'!$I$942)</f>
        <v>#DIV/0!</v>
      </c>
      <c r="Q972" s="16" t="e">
        <f>IF($C972&lt;16,MAX($H972:$J972)/($D972^0.70558407859294)*'Hintergrund Berechnung'!$I$941,MAX($H972:$J972)/($D972^0.70558407859294)*'Hintergrund Berechnung'!$I$942)</f>
        <v>#DIV/0!</v>
      </c>
      <c r="R972" s="16" t="e">
        <f t="shared" si="46"/>
        <v>#DIV/0!</v>
      </c>
      <c r="S972" s="16" t="e">
        <f>ROUND(IF(C972&lt;16,$K972/($D972^0.450818786555515)*'Hintergrund Berechnung'!$N$941,$K972/($D972^0.450818786555515)*'Hintergrund Berechnung'!$N$942),0)</f>
        <v>#DIV/0!</v>
      </c>
      <c r="T972" s="16">
        <f>ROUND(IF(C972&lt;16,$L972*'Hintergrund Berechnung'!$O$941,$L972*'Hintergrund Berechnung'!$O$942),0)</f>
        <v>0</v>
      </c>
      <c r="U972" s="16">
        <f>ROUND(IF(C972&lt;16,IF(M972&gt;0,(25-$M972)*'Hintergrund Berechnung'!$J$941,0),IF(M972&gt;0,(25-$M972)*'Hintergrund Berechnung'!$J$942,0)),0)</f>
        <v>0</v>
      </c>
      <c r="V972" s="18" t="e">
        <f t="shared" si="47"/>
        <v>#DIV/0!</v>
      </c>
    </row>
    <row r="973" spans="15:22" x14ac:dyDescent="0.5">
      <c r="O973" s="16">
        <f t="shared" si="45"/>
        <v>0</v>
      </c>
      <c r="P973" s="16" t="e">
        <f>IF($C973&lt;16,MAX($E973:$G973)/($D973^0.70558407859294)*'Hintergrund Berechnung'!$I$941,MAX($E973:$G973)/($D973^0.70558407859294)*'Hintergrund Berechnung'!$I$942)</f>
        <v>#DIV/0!</v>
      </c>
      <c r="Q973" s="16" t="e">
        <f>IF($C973&lt;16,MAX($H973:$J973)/($D973^0.70558407859294)*'Hintergrund Berechnung'!$I$941,MAX($H973:$J973)/($D973^0.70558407859294)*'Hintergrund Berechnung'!$I$942)</f>
        <v>#DIV/0!</v>
      </c>
      <c r="R973" s="16" t="e">
        <f t="shared" si="46"/>
        <v>#DIV/0!</v>
      </c>
      <c r="S973" s="16" t="e">
        <f>ROUND(IF(C973&lt;16,$K973/($D973^0.450818786555515)*'Hintergrund Berechnung'!$N$941,$K973/($D973^0.450818786555515)*'Hintergrund Berechnung'!$N$942),0)</f>
        <v>#DIV/0!</v>
      </c>
      <c r="T973" s="16">
        <f>ROUND(IF(C973&lt;16,$L973*'Hintergrund Berechnung'!$O$941,$L973*'Hintergrund Berechnung'!$O$942),0)</f>
        <v>0</v>
      </c>
      <c r="U973" s="16">
        <f>ROUND(IF(C973&lt;16,IF(M973&gt;0,(25-$M973)*'Hintergrund Berechnung'!$J$941,0),IF(M973&gt;0,(25-$M973)*'Hintergrund Berechnung'!$J$942,0)),0)</f>
        <v>0</v>
      </c>
      <c r="V973" s="18" t="e">
        <f t="shared" si="47"/>
        <v>#DIV/0!</v>
      </c>
    </row>
    <row r="974" spans="15:22" x14ac:dyDescent="0.5">
      <c r="O974" s="16">
        <f t="shared" si="45"/>
        <v>0</v>
      </c>
      <c r="P974" s="16" t="e">
        <f>IF($C974&lt;16,MAX($E974:$G974)/($D974^0.70558407859294)*'Hintergrund Berechnung'!$I$941,MAX($E974:$G974)/($D974^0.70558407859294)*'Hintergrund Berechnung'!$I$942)</f>
        <v>#DIV/0!</v>
      </c>
      <c r="Q974" s="16" t="e">
        <f>IF($C974&lt;16,MAX($H974:$J974)/($D974^0.70558407859294)*'Hintergrund Berechnung'!$I$941,MAX($H974:$J974)/($D974^0.70558407859294)*'Hintergrund Berechnung'!$I$942)</f>
        <v>#DIV/0!</v>
      </c>
      <c r="R974" s="16" t="e">
        <f t="shared" si="46"/>
        <v>#DIV/0!</v>
      </c>
      <c r="S974" s="16" t="e">
        <f>ROUND(IF(C974&lt;16,$K974/($D974^0.450818786555515)*'Hintergrund Berechnung'!$N$941,$K974/($D974^0.450818786555515)*'Hintergrund Berechnung'!$N$942),0)</f>
        <v>#DIV/0!</v>
      </c>
      <c r="T974" s="16">
        <f>ROUND(IF(C974&lt;16,$L974*'Hintergrund Berechnung'!$O$941,$L974*'Hintergrund Berechnung'!$O$942),0)</f>
        <v>0</v>
      </c>
      <c r="U974" s="16">
        <f>ROUND(IF(C974&lt;16,IF(M974&gt;0,(25-$M974)*'Hintergrund Berechnung'!$J$941,0),IF(M974&gt;0,(25-$M974)*'Hintergrund Berechnung'!$J$942,0)),0)</f>
        <v>0</v>
      </c>
      <c r="V974" s="18" t="e">
        <f t="shared" si="47"/>
        <v>#DIV/0!</v>
      </c>
    </row>
    <row r="975" spans="15:22" x14ac:dyDescent="0.5">
      <c r="O975" s="16">
        <f t="shared" si="45"/>
        <v>0</v>
      </c>
      <c r="P975" s="16" t="e">
        <f>IF($C975&lt;16,MAX($E975:$G975)/($D975^0.70558407859294)*'Hintergrund Berechnung'!$I$941,MAX($E975:$G975)/($D975^0.70558407859294)*'Hintergrund Berechnung'!$I$942)</f>
        <v>#DIV/0!</v>
      </c>
      <c r="Q975" s="16" t="e">
        <f>IF($C975&lt;16,MAX($H975:$J975)/($D975^0.70558407859294)*'Hintergrund Berechnung'!$I$941,MAX($H975:$J975)/($D975^0.70558407859294)*'Hintergrund Berechnung'!$I$942)</f>
        <v>#DIV/0!</v>
      </c>
      <c r="R975" s="16" t="e">
        <f t="shared" si="46"/>
        <v>#DIV/0!</v>
      </c>
      <c r="S975" s="16" t="e">
        <f>ROUND(IF(C975&lt;16,$K975/($D975^0.450818786555515)*'Hintergrund Berechnung'!$N$941,$K975/($D975^0.450818786555515)*'Hintergrund Berechnung'!$N$942),0)</f>
        <v>#DIV/0!</v>
      </c>
      <c r="T975" s="16">
        <f>ROUND(IF(C975&lt;16,$L975*'Hintergrund Berechnung'!$O$941,$L975*'Hintergrund Berechnung'!$O$942),0)</f>
        <v>0</v>
      </c>
      <c r="U975" s="16">
        <f>ROUND(IF(C975&lt;16,IF(M975&gt;0,(25-$M975)*'Hintergrund Berechnung'!$J$941,0),IF(M975&gt;0,(25-$M975)*'Hintergrund Berechnung'!$J$942,0)),0)</f>
        <v>0</v>
      </c>
      <c r="V975" s="18" t="e">
        <f t="shared" si="47"/>
        <v>#DIV/0!</v>
      </c>
    </row>
    <row r="976" spans="15:22" x14ac:dyDescent="0.5">
      <c r="O976" s="16">
        <f t="shared" si="45"/>
        <v>0</v>
      </c>
      <c r="P976" s="16" t="e">
        <f>IF($C976&lt;16,MAX($E976:$G976)/($D976^0.70558407859294)*'Hintergrund Berechnung'!$I$941,MAX($E976:$G976)/($D976^0.70558407859294)*'Hintergrund Berechnung'!$I$942)</f>
        <v>#DIV/0!</v>
      </c>
      <c r="Q976" s="16" t="e">
        <f>IF($C976&lt;16,MAX($H976:$J976)/($D976^0.70558407859294)*'Hintergrund Berechnung'!$I$941,MAX($H976:$J976)/($D976^0.70558407859294)*'Hintergrund Berechnung'!$I$942)</f>
        <v>#DIV/0!</v>
      </c>
      <c r="R976" s="16" t="e">
        <f t="shared" si="46"/>
        <v>#DIV/0!</v>
      </c>
      <c r="S976" s="16" t="e">
        <f>ROUND(IF(C976&lt;16,$K976/($D976^0.450818786555515)*'Hintergrund Berechnung'!$N$941,$K976/($D976^0.450818786555515)*'Hintergrund Berechnung'!$N$942),0)</f>
        <v>#DIV/0!</v>
      </c>
      <c r="T976" s="16">
        <f>ROUND(IF(C976&lt;16,$L976*'Hintergrund Berechnung'!$O$941,$L976*'Hintergrund Berechnung'!$O$942),0)</f>
        <v>0</v>
      </c>
      <c r="U976" s="16">
        <f>ROUND(IF(C976&lt;16,IF(M976&gt;0,(25-$M976)*'Hintergrund Berechnung'!$J$941,0),IF(M976&gt;0,(25-$M976)*'Hintergrund Berechnung'!$J$942,0)),0)</f>
        <v>0</v>
      </c>
      <c r="V976" s="18" t="e">
        <f t="shared" si="47"/>
        <v>#DIV/0!</v>
      </c>
    </row>
    <row r="977" spans="15:22" x14ac:dyDescent="0.5">
      <c r="O977" s="16">
        <f t="shared" si="45"/>
        <v>0</v>
      </c>
      <c r="P977" s="16" t="e">
        <f>IF($C977&lt;16,MAX($E977:$G977)/($D977^0.70558407859294)*'Hintergrund Berechnung'!$I$941,MAX($E977:$G977)/($D977^0.70558407859294)*'Hintergrund Berechnung'!$I$942)</f>
        <v>#DIV/0!</v>
      </c>
      <c r="Q977" s="16" t="e">
        <f>IF($C977&lt;16,MAX($H977:$J977)/($D977^0.70558407859294)*'Hintergrund Berechnung'!$I$941,MAX($H977:$J977)/($D977^0.70558407859294)*'Hintergrund Berechnung'!$I$942)</f>
        <v>#DIV/0!</v>
      </c>
      <c r="R977" s="16" t="e">
        <f t="shared" si="46"/>
        <v>#DIV/0!</v>
      </c>
      <c r="S977" s="16" t="e">
        <f>ROUND(IF(C977&lt;16,$K977/($D977^0.450818786555515)*'Hintergrund Berechnung'!$N$941,$K977/($D977^0.450818786555515)*'Hintergrund Berechnung'!$N$942),0)</f>
        <v>#DIV/0!</v>
      </c>
      <c r="T977" s="16">
        <f>ROUND(IF(C977&lt;16,$L977*'Hintergrund Berechnung'!$O$941,$L977*'Hintergrund Berechnung'!$O$942),0)</f>
        <v>0</v>
      </c>
      <c r="U977" s="16">
        <f>ROUND(IF(C977&lt;16,IF(M977&gt;0,(25-$M977)*'Hintergrund Berechnung'!$J$941,0),IF(M977&gt;0,(25-$M977)*'Hintergrund Berechnung'!$J$942,0)),0)</f>
        <v>0</v>
      </c>
      <c r="V977" s="18" t="e">
        <f t="shared" si="47"/>
        <v>#DIV/0!</v>
      </c>
    </row>
    <row r="978" spans="15:22" x14ac:dyDescent="0.5">
      <c r="O978" s="16">
        <f t="shared" si="45"/>
        <v>0</v>
      </c>
      <c r="P978" s="16" t="e">
        <f>IF($C978&lt;16,MAX($E978:$G978)/($D978^0.70558407859294)*'Hintergrund Berechnung'!$I$941,MAX($E978:$G978)/($D978^0.70558407859294)*'Hintergrund Berechnung'!$I$942)</f>
        <v>#DIV/0!</v>
      </c>
      <c r="Q978" s="16" t="e">
        <f>IF($C978&lt;16,MAX($H978:$J978)/($D978^0.70558407859294)*'Hintergrund Berechnung'!$I$941,MAX($H978:$J978)/($D978^0.70558407859294)*'Hintergrund Berechnung'!$I$942)</f>
        <v>#DIV/0!</v>
      </c>
      <c r="R978" s="16" t="e">
        <f t="shared" si="46"/>
        <v>#DIV/0!</v>
      </c>
      <c r="S978" s="16" t="e">
        <f>ROUND(IF(C978&lt;16,$K978/($D978^0.450818786555515)*'Hintergrund Berechnung'!$N$941,$K978/($D978^0.450818786555515)*'Hintergrund Berechnung'!$N$942),0)</f>
        <v>#DIV/0!</v>
      </c>
      <c r="T978" s="16">
        <f>ROUND(IF(C978&lt;16,$L978*'Hintergrund Berechnung'!$O$941,$L978*'Hintergrund Berechnung'!$O$942),0)</f>
        <v>0</v>
      </c>
      <c r="U978" s="16">
        <f>ROUND(IF(C978&lt;16,IF(M978&gt;0,(25-$M978)*'Hintergrund Berechnung'!$J$941,0),IF(M978&gt;0,(25-$M978)*'Hintergrund Berechnung'!$J$942,0)),0)</f>
        <v>0</v>
      </c>
      <c r="V978" s="18" t="e">
        <f t="shared" si="47"/>
        <v>#DIV/0!</v>
      </c>
    </row>
    <row r="979" spans="15:22" x14ac:dyDescent="0.5">
      <c r="O979" s="16">
        <f t="shared" si="45"/>
        <v>0</v>
      </c>
      <c r="P979" s="16" t="e">
        <f>IF($C979&lt;16,MAX($E979:$G979)/($D979^0.70558407859294)*'Hintergrund Berechnung'!$I$941,MAX($E979:$G979)/($D979^0.70558407859294)*'Hintergrund Berechnung'!$I$942)</f>
        <v>#DIV/0!</v>
      </c>
      <c r="Q979" s="16" t="e">
        <f>IF($C979&lt;16,MAX($H979:$J979)/($D979^0.70558407859294)*'Hintergrund Berechnung'!$I$941,MAX($H979:$J979)/($D979^0.70558407859294)*'Hintergrund Berechnung'!$I$942)</f>
        <v>#DIV/0!</v>
      </c>
      <c r="R979" s="16" t="e">
        <f t="shared" si="46"/>
        <v>#DIV/0!</v>
      </c>
      <c r="S979" s="16" t="e">
        <f>ROUND(IF(C979&lt;16,$K979/($D979^0.450818786555515)*'Hintergrund Berechnung'!$N$941,$K979/($D979^0.450818786555515)*'Hintergrund Berechnung'!$N$942),0)</f>
        <v>#DIV/0!</v>
      </c>
      <c r="T979" s="16">
        <f>ROUND(IF(C979&lt;16,$L979*'Hintergrund Berechnung'!$O$941,$L979*'Hintergrund Berechnung'!$O$942),0)</f>
        <v>0</v>
      </c>
      <c r="U979" s="16">
        <f>ROUND(IF(C979&lt;16,IF(M979&gt;0,(25-$M979)*'Hintergrund Berechnung'!$J$941,0),IF(M979&gt;0,(25-$M979)*'Hintergrund Berechnung'!$J$942,0)),0)</f>
        <v>0</v>
      </c>
      <c r="V979" s="18" t="e">
        <f t="shared" si="47"/>
        <v>#DIV/0!</v>
      </c>
    </row>
    <row r="980" spans="15:22" x14ac:dyDescent="0.5">
      <c r="O980" s="16">
        <f t="shared" si="45"/>
        <v>0</v>
      </c>
      <c r="P980" s="16" t="e">
        <f>IF($C980&lt;16,MAX($E980:$G980)/($D980^0.70558407859294)*'Hintergrund Berechnung'!$I$941,MAX($E980:$G980)/($D980^0.70558407859294)*'Hintergrund Berechnung'!$I$942)</f>
        <v>#DIV/0!</v>
      </c>
      <c r="Q980" s="16" t="e">
        <f>IF($C980&lt;16,MAX($H980:$J980)/($D980^0.70558407859294)*'Hintergrund Berechnung'!$I$941,MAX($H980:$J980)/($D980^0.70558407859294)*'Hintergrund Berechnung'!$I$942)</f>
        <v>#DIV/0!</v>
      </c>
      <c r="R980" s="16" t="e">
        <f t="shared" si="46"/>
        <v>#DIV/0!</v>
      </c>
      <c r="S980" s="16" t="e">
        <f>ROUND(IF(C980&lt;16,$K980/($D980^0.450818786555515)*'Hintergrund Berechnung'!$N$941,$K980/($D980^0.450818786555515)*'Hintergrund Berechnung'!$N$942),0)</f>
        <v>#DIV/0!</v>
      </c>
      <c r="T980" s="16">
        <f>ROUND(IF(C980&lt;16,$L980*'Hintergrund Berechnung'!$O$941,$L980*'Hintergrund Berechnung'!$O$942),0)</f>
        <v>0</v>
      </c>
      <c r="U980" s="16">
        <f>ROUND(IF(C980&lt;16,IF(M980&gt;0,(25-$M980)*'Hintergrund Berechnung'!$J$941,0),IF(M980&gt;0,(25-$M980)*'Hintergrund Berechnung'!$J$942,0)),0)</f>
        <v>0</v>
      </c>
      <c r="V980" s="18" t="e">
        <f t="shared" si="47"/>
        <v>#DIV/0!</v>
      </c>
    </row>
    <row r="981" spans="15:22" x14ac:dyDescent="0.5">
      <c r="O981" s="16">
        <f t="shared" si="45"/>
        <v>0</v>
      </c>
      <c r="P981" s="16" t="e">
        <f>IF($C981&lt;16,MAX($E981:$G981)/($D981^0.70558407859294)*'Hintergrund Berechnung'!$I$941,MAX($E981:$G981)/($D981^0.70558407859294)*'Hintergrund Berechnung'!$I$942)</f>
        <v>#DIV/0!</v>
      </c>
      <c r="Q981" s="16" t="e">
        <f>IF($C981&lt;16,MAX($H981:$J981)/($D981^0.70558407859294)*'Hintergrund Berechnung'!$I$941,MAX($H981:$J981)/($D981^0.70558407859294)*'Hintergrund Berechnung'!$I$942)</f>
        <v>#DIV/0!</v>
      </c>
      <c r="R981" s="16" t="e">
        <f t="shared" si="46"/>
        <v>#DIV/0!</v>
      </c>
      <c r="S981" s="16" t="e">
        <f>ROUND(IF(C981&lt;16,$K981/($D981^0.450818786555515)*'Hintergrund Berechnung'!$N$941,$K981/($D981^0.450818786555515)*'Hintergrund Berechnung'!$N$942),0)</f>
        <v>#DIV/0!</v>
      </c>
      <c r="T981" s="16">
        <f>ROUND(IF(C981&lt;16,$L981*'Hintergrund Berechnung'!$O$941,$L981*'Hintergrund Berechnung'!$O$942),0)</f>
        <v>0</v>
      </c>
      <c r="U981" s="16">
        <f>ROUND(IF(C981&lt;16,IF(M981&gt;0,(25-$M981)*'Hintergrund Berechnung'!$J$941,0),IF(M981&gt;0,(25-$M981)*'Hintergrund Berechnung'!$J$942,0)),0)</f>
        <v>0</v>
      </c>
      <c r="V981" s="18" t="e">
        <f t="shared" si="47"/>
        <v>#DIV/0!</v>
      </c>
    </row>
    <row r="982" spans="15:22" x14ac:dyDescent="0.5">
      <c r="O982" s="16">
        <f t="shared" si="45"/>
        <v>0</v>
      </c>
      <c r="P982" s="16" t="e">
        <f>IF($C982&lt;16,MAX($E982:$G982)/($D982^0.70558407859294)*'Hintergrund Berechnung'!$I$941,MAX($E982:$G982)/($D982^0.70558407859294)*'Hintergrund Berechnung'!$I$942)</f>
        <v>#DIV/0!</v>
      </c>
      <c r="Q982" s="16" t="e">
        <f>IF($C982&lt;16,MAX($H982:$J982)/($D982^0.70558407859294)*'Hintergrund Berechnung'!$I$941,MAX($H982:$J982)/($D982^0.70558407859294)*'Hintergrund Berechnung'!$I$942)</f>
        <v>#DIV/0!</v>
      </c>
      <c r="R982" s="16" t="e">
        <f t="shared" si="46"/>
        <v>#DIV/0!</v>
      </c>
      <c r="S982" s="16" t="e">
        <f>ROUND(IF(C982&lt;16,$K982/($D982^0.450818786555515)*'Hintergrund Berechnung'!$N$941,$K982/($D982^0.450818786555515)*'Hintergrund Berechnung'!$N$942),0)</f>
        <v>#DIV/0!</v>
      </c>
      <c r="T982" s="16">
        <f>ROUND(IF(C982&lt;16,$L982*'Hintergrund Berechnung'!$O$941,$L982*'Hintergrund Berechnung'!$O$942),0)</f>
        <v>0</v>
      </c>
      <c r="U982" s="16">
        <f>ROUND(IF(C982&lt;16,IF(M982&gt;0,(25-$M982)*'Hintergrund Berechnung'!$J$941,0),IF(M982&gt;0,(25-$M982)*'Hintergrund Berechnung'!$J$942,0)),0)</f>
        <v>0</v>
      </c>
      <c r="V982" s="18" t="e">
        <f t="shared" si="47"/>
        <v>#DIV/0!</v>
      </c>
    </row>
    <row r="983" spans="15:22" x14ac:dyDescent="0.5">
      <c r="O983" s="16">
        <f t="shared" si="45"/>
        <v>0</v>
      </c>
      <c r="P983" s="16" t="e">
        <f>IF($C983&lt;16,MAX($E983:$G983)/($D983^0.70558407859294)*'Hintergrund Berechnung'!$I$941,MAX($E983:$G983)/($D983^0.70558407859294)*'Hintergrund Berechnung'!$I$942)</f>
        <v>#DIV/0!</v>
      </c>
      <c r="Q983" s="16" t="e">
        <f>IF($C983&lt;16,MAX($H983:$J983)/($D983^0.70558407859294)*'Hintergrund Berechnung'!$I$941,MAX($H983:$J983)/($D983^0.70558407859294)*'Hintergrund Berechnung'!$I$942)</f>
        <v>#DIV/0!</v>
      </c>
      <c r="R983" s="16" t="e">
        <f t="shared" si="46"/>
        <v>#DIV/0!</v>
      </c>
      <c r="S983" s="16" t="e">
        <f>ROUND(IF(C983&lt;16,$K983/($D983^0.450818786555515)*'Hintergrund Berechnung'!$N$941,$K983/($D983^0.450818786555515)*'Hintergrund Berechnung'!$N$942),0)</f>
        <v>#DIV/0!</v>
      </c>
      <c r="T983" s="16">
        <f>ROUND(IF(C983&lt;16,$L983*'Hintergrund Berechnung'!$O$941,$L983*'Hintergrund Berechnung'!$O$942),0)</f>
        <v>0</v>
      </c>
      <c r="U983" s="16">
        <f>ROUND(IF(C983&lt;16,IF(M983&gt;0,(25-$M983)*'Hintergrund Berechnung'!$J$941,0),IF(M983&gt;0,(25-$M983)*'Hintergrund Berechnung'!$J$942,0)),0)</f>
        <v>0</v>
      </c>
      <c r="V983" s="18" t="e">
        <f t="shared" si="47"/>
        <v>#DIV/0!</v>
      </c>
    </row>
    <row r="984" spans="15:22" x14ac:dyDescent="0.5">
      <c r="O984" s="16">
        <f t="shared" si="45"/>
        <v>0</v>
      </c>
      <c r="P984" s="16" t="e">
        <f>IF($C984&lt;16,MAX($E984:$G984)/($D984^0.70558407859294)*'Hintergrund Berechnung'!$I$941,MAX($E984:$G984)/($D984^0.70558407859294)*'Hintergrund Berechnung'!$I$942)</f>
        <v>#DIV/0!</v>
      </c>
      <c r="Q984" s="16" t="e">
        <f>IF($C984&lt;16,MAX($H984:$J984)/($D984^0.70558407859294)*'Hintergrund Berechnung'!$I$941,MAX($H984:$J984)/($D984^0.70558407859294)*'Hintergrund Berechnung'!$I$942)</f>
        <v>#DIV/0!</v>
      </c>
      <c r="R984" s="16" t="e">
        <f t="shared" si="46"/>
        <v>#DIV/0!</v>
      </c>
      <c r="S984" s="16" t="e">
        <f>ROUND(IF(C984&lt;16,$K984/($D984^0.450818786555515)*'Hintergrund Berechnung'!$N$941,$K984/($D984^0.450818786555515)*'Hintergrund Berechnung'!$N$942),0)</f>
        <v>#DIV/0!</v>
      </c>
      <c r="T984" s="16">
        <f>ROUND(IF(C984&lt;16,$L984*'Hintergrund Berechnung'!$O$941,$L984*'Hintergrund Berechnung'!$O$942),0)</f>
        <v>0</v>
      </c>
      <c r="U984" s="16">
        <f>ROUND(IF(C984&lt;16,IF(M984&gt;0,(25-$M984)*'Hintergrund Berechnung'!$J$941,0),IF(M984&gt;0,(25-$M984)*'Hintergrund Berechnung'!$J$942,0)),0)</f>
        <v>0</v>
      </c>
      <c r="V984" s="18" t="e">
        <f t="shared" si="47"/>
        <v>#DIV/0!</v>
      </c>
    </row>
    <row r="985" spans="15:22" x14ac:dyDescent="0.5">
      <c r="O985" s="16">
        <f t="shared" si="45"/>
        <v>0</v>
      </c>
      <c r="P985" s="16" t="e">
        <f>IF($C985&lt;16,MAX($E985:$G985)/($D985^0.70558407859294)*'Hintergrund Berechnung'!$I$941,MAX($E985:$G985)/($D985^0.70558407859294)*'Hintergrund Berechnung'!$I$942)</f>
        <v>#DIV/0!</v>
      </c>
      <c r="Q985" s="16" t="e">
        <f>IF($C985&lt;16,MAX($H985:$J985)/($D985^0.70558407859294)*'Hintergrund Berechnung'!$I$941,MAX($H985:$J985)/($D985^0.70558407859294)*'Hintergrund Berechnung'!$I$942)</f>
        <v>#DIV/0!</v>
      </c>
      <c r="R985" s="16" t="e">
        <f t="shared" si="46"/>
        <v>#DIV/0!</v>
      </c>
      <c r="S985" s="16" t="e">
        <f>ROUND(IF(C985&lt;16,$K985/($D985^0.450818786555515)*'Hintergrund Berechnung'!$N$941,$K985/($D985^0.450818786555515)*'Hintergrund Berechnung'!$N$942),0)</f>
        <v>#DIV/0!</v>
      </c>
      <c r="T985" s="16">
        <f>ROUND(IF(C985&lt;16,$L985*'Hintergrund Berechnung'!$O$941,$L985*'Hintergrund Berechnung'!$O$942),0)</f>
        <v>0</v>
      </c>
      <c r="U985" s="16">
        <f>ROUND(IF(C985&lt;16,IF(M985&gt;0,(25-$M985)*'Hintergrund Berechnung'!$J$941,0),IF(M985&gt;0,(25-$M985)*'Hintergrund Berechnung'!$J$942,0)),0)</f>
        <v>0</v>
      </c>
      <c r="V985" s="18" t="e">
        <f t="shared" si="47"/>
        <v>#DIV/0!</v>
      </c>
    </row>
    <row r="986" spans="15:22" x14ac:dyDescent="0.5">
      <c r="O986" s="16">
        <f t="shared" si="45"/>
        <v>0</v>
      </c>
      <c r="P986" s="16" t="e">
        <f>IF($C986&lt;16,MAX($E986:$G986)/($D986^0.70558407859294)*'Hintergrund Berechnung'!$I$941,MAX($E986:$G986)/($D986^0.70558407859294)*'Hintergrund Berechnung'!$I$942)</f>
        <v>#DIV/0!</v>
      </c>
      <c r="Q986" s="16" t="e">
        <f>IF($C986&lt;16,MAX($H986:$J986)/($D986^0.70558407859294)*'Hintergrund Berechnung'!$I$941,MAX($H986:$J986)/($D986^0.70558407859294)*'Hintergrund Berechnung'!$I$942)</f>
        <v>#DIV/0!</v>
      </c>
      <c r="R986" s="16" t="e">
        <f t="shared" si="46"/>
        <v>#DIV/0!</v>
      </c>
      <c r="S986" s="16" t="e">
        <f>ROUND(IF(C986&lt;16,$K986/($D986^0.450818786555515)*'Hintergrund Berechnung'!$N$941,$K986/($D986^0.450818786555515)*'Hintergrund Berechnung'!$N$942),0)</f>
        <v>#DIV/0!</v>
      </c>
      <c r="T986" s="16">
        <f>ROUND(IF(C986&lt;16,$L986*'Hintergrund Berechnung'!$O$941,$L986*'Hintergrund Berechnung'!$O$942),0)</f>
        <v>0</v>
      </c>
      <c r="U986" s="16">
        <f>ROUND(IF(C986&lt;16,IF(M986&gt;0,(25-$M986)*'Hintergrund Berechnung'!$J$941,0),IF(M986&gt;0,(25-$M986)*'Hintergrund Berechnung'!$J$942,0)),0)</f>
        <v>0</v>
      </c>
      <c r="V986" s="18" t="e">
        <f t="shared" si="47"/>
        <v>#DIV/0!</v>
      </c>
    </row>
    <row r="987" spans="15:22" x14ac:dyDescent="0.5">
      <c r="O987" s="16">
        <f t="shared" si="45"/>
        <v>0</v>
      </c>
      <c r="P987" s="16" t="e">
        <f>IF($C987&lt;16,MAX($E987:$G987)/($D987^0.70558407859294)*'Hintergrund Berechnung'!$I$941,MAX($E987:$G987)/($D987^0.70558407859294)*'Hintergrund Berechnung'!$I$942)</f>
        <v>#DIV/0!</v>
      </c>
      <c r="Q987" s="16" t="e">
        <f>IF($C987&lt;16,MAX($H987:$J987)/($D987^0.70558407859294)*'Hintergrund Berechnung'!$I$941,MAX($H987:$J987)/($D987^0.70558407859294)*'Hintergrund Berechnung'!$I$942)</f>
        <v>#DIV/0!</v>
      </c>
      <c r="R987" s="16" t="e">
        <f t="shared" si="46"/>
        <v>#DIV/0!</v>
      </c>
      <c r="S987" s="16" t="e">
        <f>ROUND(IF(C987&lt;16,$K987/($D987^0.450818786555515)*'Hintergrund Berechnung'!$N$941,$K987/($D987^0.450818786555515)*'Hintergrund Berechnung'!$N$942),0)</f>
        <v>#DIV/0!</v>
      </c>
      <c r="T987" s="16">
        <f>ROUND(IF(C987&lt;16,$L987*'Hintergrund Berechnung'!$O$941,$L987*'Hintergrund Berechnung'!$O$942),0)</f>
        <v>0</v>
      </c>
      <c r="U987" s="16">
        <f>ROUND(IF(C987&lt;16,IF(M987&gt;0,(25-$M987)*'Hintergrund Berechnung'!$J$941,0),IF(M987&gt;0,(25-$M987)*'Hintergrund Berechnung'!$J$942,0)),0)</f>
        <v>0</v>
      </c>
      <c r="V987" s="18" t="e">
        <f t="shared" si="47"/>
        <v>#DIV/0!</v>
      </c>
    </row>
    <row r="988" spans="15:22" x14ac:dyDescent="0.5">
      <c r="O988" s="16">
        <f t="shared" si="45"/>
        <v>0</v>
      </c>
      <c r="P988" s="16" t="e">
        <f>IF($C988&lt;16,MAX($E988:$G988)/($D988^0.70558407859294)*'Hintergrund Berechnung'!$I$941,MAX($E988:$G988)/($D988^0.70558407859294)*'Hintergrund Berechnung'!$I$942)</f>
        <v>#DIV/0!</v>
      </c>
      <c r="Q988" s="16" t="e">
        <f>IF($C988&lt;16,MAX($H988:$J988)/($D988^0.70558407859294)*'Hintergrund Berechnung'!$I$941,MAX($H988:$J988)/($D988^0.70558407859294)*'Hintergrund Berechnung'!$I$942)</f>
        <v>#DIV/0!</v>
      </c>
      <c r="R988" s="16" t="e">
        <f t="shared" si="46"/>
        <v>#DIV/0!</v>
      </c>
      <c r="S988" s="16" t="e">
        <f>ROUND(IF(C988&lt;16,$K988/($D988^0.450818786555515)*'Hintergrund Berechnung'!$N$941,$K988/($D988^0.450818786555515)*'Hintergrund Berechnung'!$N$942),0)</f>
        <v>#DIV/0!</v>
      </c>
      <c r="T988" s="16">
        <f>ROUND(IF(C988&lt;16,$L988*'Hintergrund Berechnung'!$O$941,$L988*'Hintergrund Berechnung'!$O$942),0)</f>
        <v>0</v>
      </c>
      <c r="U988" s="16">
        <f>ROUND(IF(C988&lt;16,IF(M988&gt;0,(25-$M988)*'Hintergrund Berechnung'!$J$941,0),IF(M988&gt;0,(25-$M988)*'Hintergrund Berechnung'!$J$942,0)),0)</f>
        <v>0</v>
      </c>
      <c r="V988" s="18" t="e">
        <f t="shared" si="47"/>
        <v>#DIV/0!</v>
      </c>
    </row>
    <row r="989" spans="15:22" x14ac:dyDescent="0.5">
      <c r="O989" s="16">
        <f t="shared" si="45"/>
        <v>0</v>
      </c>
      <c r="P989" s="16" t="e">
        <f>IF($C989&lt;16,MAX($E989:$G989)/($D989^0.70558407859294)*'Hintergrund Berechnung'!$I$941,MAX($E989:$G989)/($D989^0.70558407859294)*'Hintergrund Berechnung'!$I$942)</f>
        <v>#DIV/0!</v>
      </c>
      <c r="Q989" s="16" t="e">
        <f>IF($C989&lt;16,MAX($H989:$J989)/($D989^0.70558407859294)*'Hintergrund Berechnung'!$I$941,MAX($H989:$J989)/($D989^0.70558407859294)*'Hintergrund Berechnung'!$I$942)</f>
        <v>#DIV/0!</v>
      </c>
      <c r="R989" s="16" t="e">
        <f t="shared" si="46"/>
        <v>#DIV/0!</v>
      </c>
      <c r="S989" s="16" t="e">
        <f>ROUND(IF(C989&lt;16,$K989/($D989^0.450818786555515)*'Hintergrund Berechnung'!$N$941,$K989/($D989^0.450818786555515)*'Hintergrund Berechnung'!$N$942),0)</f>
        <v>#DIV/0!</v>
      </c>
      <c r="T989" s="16">
        <f>ROUND(IF(C989&lt;16,$L989*'Hintergrund Berechnung'!$O$941,$L989*'Hintergrund Berechnung'!$O$942),0)</f>
        <v>0</v>
      </c>
      <c r="U989" s="16">
        <f>ROUND(IF(C989&lt;16,IF(M989&gt;0,(25-$M989)*'Hintergrund Berechnung'!$J$941,0),IF(M989&gt;0,(25-$M989)*'Hintergrund Berechnung'!$J$942,0)),0)</f>
        <v>0</v>
      </c>
      <c r="V989" s="18" t="e">
        <f t="shared" si="47"/>
        <v>#DIV/0!</v>
      </c>
    </row>
    <row r="990" spans="15:22" x14ac:dyDescent="0.5">
      <c r="O990" s="16">
        <f t="shared" si="45"/>
        <v>0</v>
      </c>
      <c r="P990" s="16" t="e">
        <f>IF($C990&lt;16,MAX($E990:$G990)/($D990^0.70558407859294)*'Hintergrund Berechnung'!$I$941,MAX($E990:$G990)/($D990^0.70558407859294)*'Hintergrund Berechnung'!$I$942)</f>
        <v>#DIV/0!</v>
      </c>
      <c r="Q990" s="16" t="e">
        <f>IF($C990&lt;16,MAX($H990:$J990)/($D990^0.70558407859294)*'Hintergrund Berechnung'!$I$941,MAX($H990:$J990)/($D990^0.70558407859294)*'Hintergrund Berechnung'!$I$942)</f>
        <v>#DIV/0!</v>
      </c>
      <c r="R990" s="16" t="e">
        <f t="shared" si="46"/>
        <v>#DIV/0!</v>
      </c>
      <c r="S990" s="16" t="e">
        <f>ROUND(IF(C990&lt;16,$K990/($D990^0.450818786555515)*'Hintergrund Berechnung'!$N$941,$K990/($D990^0.450818786555515)*'Hintergrund Berechnung'!$N$942),0)</f>
        <v>#DIV/0!</v>
      </c>
      <c r="T990" s="16">
        <f>ROUND(IF(C990&lt;16,$L990*'Hintergrund Berechnung'!$O$941,$L990*'Hintergrund Berechnung'!$O$942),0)</f>
        <v>0</v>
      </c>
      <c r="U990" s="16">
        <f>ROUND(IF(C990&lt;16,IF(M990&gt;0,(25-$M990)*'Hintergrund Berechnung'!$J$941,0),IF(M990&gt;0,(25-$M990)*'Hintergrund Berechnung'!$J$942,0)),0)</f>
        <v>0</v>
      </c>
      <c r="V990" s="18" t="e">
        <f t="shared" si="47"/>
        <v>#DIV/0!</v>
      </c>
    </row>
    <row r="991" spans="15:22" x14ac:dyDescent="0.5">
      <c r="O991" s="16">
        <f t="shared" si="45"/>
        <v>0</v>
      </c>
      <c r="P991" s="16" t="e">
        <f>IF($C991&lt;16,MAX($E991:$G991)/($D991^0.70558407859294)*'Hintergrund Berechnung'!$I$941,MAX($E991:$G991)/($D991^0.70558407859294)*'Hintergrund Berechnung'!$I$942)</f>
        <v>#DIV/0!</v>
      </c>
      <c r="Q991" s="16" t="e">
        <f>IF($C991&lt;16,MAX($H991:$J991)/($D991^0.70558407859294)*'Hintergrund Berechnung'!$I$941,MAX($H991:$J991)/($D991^0.70558407859294)*'Hintergrund Berechnung'!$I$942)</f>
        <v>#DIV/0!</v>
      </c>
      <c r="R991" s="16" t="e">
        <f t="shared" si="46"/>
        <v>#DIV/0!</v>
      </c>
      <c r="S991" s="16" t="e">
        <f>ROUND(IF(C991&lt;16,$K991/($D991^0.450818786555515)*'Hintergrund Berechnung'!$N$941,$K991/($D991^0.450818786555515)*'Hintergrund Berechnung'!$N$942),0)</f>
        <v>#DIV/0!</v>
      </c>
      <c r="T991" s="16">
        <f>ROUND(IF(C991&lt;16,$L991*'Hintergrund Berechnung'!$O$941,$L991*'Hintergrund Berechnung'!$O$942),0)</f>
        <v>0</v>
      </c>
      <c r="U991" s="16">
        <f>ROUND(IF(C991&lt;16,IF(M991&gt;0,(25-$M991)*'Hintergrund Berechnung'!$J$941,0),IF(M991&gt;0,(25-$M991)*'Hintergrund Berechnung'!$J$942,0)),0)</f>
        <v>0</v>
      </c>
      <c r="V991" s="18" t="e">
        <f t="shared" si="47"/>
        <v>#DIV/0!</v>
      </c>
    </row>
    <row r="992" spans="15:22" x14ac:dyDescent="0.5">
      <c r="O992" s="16">
        <f t="shared" si="45"/>
        <v>0</v>
      </c>
      <c r="P992" s="16" t="e">
        <f>IF($C992&lt;16,MAX($E992:$G992)/($D992^0.70558407859294)*'Hintergrund Berechnung'!$I$941,MAX($E992:$G992)/($D992^0.70558407859294)*'Hintergrund Berechnung'!$I$942)</f>
        <v>#DIV/0!</v>
      </c>
      <c r="Q992" s="16" t="e">
        <f>IF($C992&lt;16,MAX($H992:$J992)/($D992^0.70558407859294)*'Hintergrund Berechnung'!$I$941,MAX($H992:$J992)/($D992^0.70558407859294)*'Hintergrund Berechnung'!$I$942)</f>
        <v>#DIV/0!</v>
      </c>
      <c r="R992" s="16" t="e">
        <f t="shared" si="46"/>
        <v>#DIV/0!</v>
      </c>
      <c r="S992" s="16" t="e">
        <f>ROUND(IF(C992&lt;16,$K992/($D992^0.450818786555515)*'Hintergrund Berechnung'!$N$941,$K992/($D992^0.450818786555515)*'Hintergrund Berechnung'!$N$942),0)</f>
        <v>#DIV/0!</v>
      </c>
      <c r="T992" s="16">
        <f>ROUND(IF(C992&lt;16,$L992*'Hintergrund Berechnung'!$O$941,$L992*'Hintergrund Berechnung'!$O$942),0)</f>
        <v>0</v>
      </c>
      <c r="U992" s="16">
        <f>ROUND(IF(C992&lt;16,IF(M992&gt;0,(25-$M992)*'Hintergrund Berechnung'!$J$941,0),IF(M992&gt;0,(25-$M992)*'Hintergrund Berechnung'!$J$942,0)),0)</f>
        <v>0</v>
      </c>
      <c r="V992" s="18" t="e">
        <f t="shared" si="47"/>
        <v>#DIV/0!</v>
      </c>
    </row>
    <row r="993" spans="15:22" x14ac:dyDescent="0.5">
      <c r="O993" s="16">
        <f t="shared" si="45"/>
        <v>0</v>
      </c>
      <c r="P993" s="16" t="e">
        <f>IF($C993&lt;16,MAX($E993:$G993)/($D993^0.70558407859294)*'Hintergrund Berechnung'!$I$941,MAX($E993:$G993)/($D993^0.70558407859294)*'Hintergrund Berechnung'!$I$942)</f>
        <v>#DIV/0!</v>
      </c>
      <c r="Q993" s="16" t="e">
        <f>IF($C993&lt;16,MAX($H993:$J993)/($D993^0.70558407859294)*'Hintergrund Berechnung'!$I$941,MAX($H993:$J993)/($D993^0.70558407859294)*'Hintergrund Berechnung'!$I$942)</f>
        <v>#DIV/0!</v>
      </c>
      <c r="R993" s="16" t="e">
        <f t="shared" si="46"/>
        <v>#DIV/0!</v>
      </c>
      <c r="S993" s="16" t="e">
        <f>ROUND(IF(C993&lt;16,$K993/($D993^0.450818786555515)*'Hintergrund Berechnung'!$N$941,$K993/($D993^0.450818786555515)*'Hintergrund Berechnung'!$N$942),0)</f>
        <v>#DIV/0!</v>
      </c>
      <c r="T993" s="16">
        <f>ROUND(IF(C993&lt;16,$L993*'Hintergrund Berechnung'!$O$941,$L993*'Hintergrund Berechnung'!$O$942),0)</f>
        <v>0</v>
      </c>
      <c r="U993" s="16">
        <f>ROUND(IF(C993&lt;16,IF(M993&gt;0,(25-$M993)*'Hintergrund Berechnung'!$J$941,0),IF(M993&gt;0,(25-$M993)*'Hintergrund Berechnung'!$J$942,0)),0)</f>
        <v>0</v>
      </c>
      <c r="V993" s="18" t="e">
        <f t="shared" si="47"/>
        <v>#DIV/0!</v>
      </c>
    </row>
  </sheetData>
  <sheetProtection algorithmName="SHA-512" hashValue="iFO9Xm4tTAFCfqiHKpQx5l9G7ZKOaaguQ+l2PNPsHd9Pae0aOPzfEeMr/bRkObztRWoAM+XSaeC+FGlspI4vRA==" saltValue="2jS2Xmu5FRTdSxOPhwR2Hw==" spinCount="100000" sheet="1" objects="1" scenarios="1" selectLockedCells="1"/>
  <mergeCells count="3">
    <mergeCell ref="A2:M2"/>
    <mergeCell ref="O2:V2"/>
    <mergeCell ref="A1:V1"/>
  </mergeCells>
  <conditionalFormatting sqref="O4:V993">
    <cfRule type="cellIs" dxfId="8" priority="2" operator="greaterThan">
      <formula>0</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66"/>
  <sheetViews>
    <sheetView topLeftCell="E1" zoomScaleNormal="100" workbookViewId="0">
      <pane ySplit="1" topLeftCell="A903" activePane="bottomLeft" state="frozen"/>
      <selection activeCell="E1" sqref="E1"/>
      <selection pane="bottomLeft" activeCell="I929" sqref="I929"/>
    </sheetView>
  </sheetViews>
  <sheetFormatPr baseColWidth="10" defaultColWidth="9.109375" defaultRowHeight="14.4" x14ac:dyDescent="0.3"/>
  <cols>
    <col min="1" max="1" width="15.5546875" customWidth="1"/>
    <col min="4" max="5" width="13.109375" customWidth="1"/>
  </cols>
  <sheetData>
    <row r="1" spans="1:17" x14ac:dyDescent="0.3">
      <c r="A1" s="5" t="s">
        <v>134</v>
      </c>
      <c r="B1" s="5" t="s">
        <v>135</v>
      </c>
      <c r="C1" s="5" t="s">
        <v>136</v>
      </c>
      <c r="D1" s="5" t="s">
        <v>137</v>
      </c>
      <c r="E1" s="5"/>
      <c r="F1" s="5" t="s">
        <v>138</v>
      </c>
      <c r="G1" s="5"/>
      <c r="H1" s="5" t="s">
        <v>139</v>
      </c>
      <c r="I1" s="5"/>
      <c r="J1" s="5" t="s">
        <v>140</v>
      </c>
      <c r="K1" s="5" t="s">
        <v>174</v>
      </c>
      <c r="L1" s="5" t="s">
        <v>175</v>
      </c>
      <c r="M1" s="5" t="s">
        <v>141</v>
      </c>
      <c r="N1" s="5"/>
      <c r="O1" s="5" t="s">
        <v>142</v>
      </c>
      <c r="P1" s="5"/>
      <c r="Q1" s="5"/>
    </row>
    <row r="2" spans="1:17" ht="15" x14ac:dyDescent="0.25">
      <c r="A2" t="s">
        <v>91</v>
      </c>
      <c r="B2" t="s">
        <v>176</v>
      </c>
      <c r="C2">
        <v>29.3</v>
      </c>
      <c r="D2">
        <v>19</v>
      </c>
      <c r="E2">
        <f>IF(AND($C2&gt;0,D2&gt;0),D2/($C2^0.70558407859294),"")</f>
        <v>1.7528920147873339</v>
      </c>
      <c r="F2">
        <v>25</v>
      </c>
      <c r="G2">
        <f>IF(AND($C2&gt;0,F2&gt;0),F2/($C2^0.70558407859294),"")</f>
        <v>2.3064368615622817</v>
      </c>
      <c r="H2">
        <v>44</v>
      </c>
      <c r="I2">
        <f>IF(AND($C2&gt;0,H2&gt;0),H2/($C2^0.70558407859294),"")</f>
        <v>4.0593288763496158</v>
      </c>
      <c r="J2">
        <v>15.56</v>
      </c>
      <c r="M2">
        <v>4.0199999999999996</v>
      </c>
      <c r="N2">
        <f>IF(AND($C2&gt;0,M2&gt;0),M2/($C2^0.450818786555515),"")</f>
        <v>0.87686870870556577</v>
      </c>
      <c r="O2">
        <v>5.23</v>
      </c>
    </row>
    <row r="3" spans="1:17" ht="15" x14ac:dyDescent="0.25">
      <c r="A3" t="s">
        <v>0</v>
      </c>
      <c r="B3" t="s">
        <v>177</v>
      </c>
      <c r="C3">
        <v>48.1</v>
      </c>
      <c r="E3" t="str">
        <f t="shared" ref="E3:E66" si="0">IF(AND($C3&gt;0,D3&gt;0),D3/($C3^0.70558407859294),"")</f>
        <v/>
      </c>
      <c r="F3">
        <v>25</v>
      </c>
      <c r="G3">
        <f t="shared" ref="G3:G66" si="1">IF(AND($C3&gt;0,F3&gt;0),F3/($C3^0.70558407859294),"")</f>
        <v>1.6257180397489601</v>
      </c>
      <c r="I3" t="str">
        <f t="shared" ref="I3:I66" si="2">IF(AND($C3&gt;0,H3&gt;0),H3/($C3^0.70558407859294),"")</f>
        <v/>
      </c>
      <c r="J3">
        <v>15.6</v>
      </c>
      <c r="M3">
        <v>6.6</v>
      </c>
      <c r="N3">
        <f t="shared" ref="N3:N66" si="3">IF(AND($C3&gt;0,M3&gt;0),M3/($C3^0.450818786555515),"")</f>
        <v>1.1513340090549746</v>
      </c>
      <c r="O3">
        <v>4.5199999999999996</v>
      </c>
    </row>
    <row r="4" spans="1:17" ht="15" x14ac:dyDescent="0.25">
      <c r="A4" t="s">
        <v>94</v>
      </c>
      <c r="B4" t="s">
        <v>178</v>
      </c>
      <c r="C4">
        <v>26.1</v>
      </c>
      <c r="D4">
        <v>10</v>
      </c>
      <c r="E4">
        <f t="shared" si="0"/>
        <v>1.0010159855677219</v>
      </c>
      <c r="F4">
        <v>12</v>
      </c>
      <c r="G4">
        <f t="shared" si="1"/>
        <v>1.2012191826812662</v>
      </c>
      <c r="H4">
        <v>22</v>
      </c>
      <c r="I4">
        <f t="shared" si="2"/>
        <v>2.202235168248988</v>
      </c>
      <c r="J4">
        <v>17.7</v>
      </c>
      <c r="M4">
        <v>4.45</v>
      </c>
      <c r="N4">
        <f t="shared" si="3"/>
        <v>1.0226142881596501</v>
      </c>
      <c r="O4">
        <v>5.0199999999999996</v>
      </c>
    </row>
    <row r="5" spans="1:17" ht="15" x14ac:dyDescent="0.25">
      <c r="A5" t="s">
        <v>179</v>
      </c>
      <c r="B5" t="s">
        <v>180</v>
      </c>
      <c r="C5">
        <v>30.1</v>
      </c>
      <c r="D5">
        <v>5</v>
      </c>
      <c r="E5">
        <f t="shared" si="0"/>
        <v>0.45260258066815134</v>
      </c>
      <c r="F5">
        <v>6</v>
      </c>
      <c r="G5">
        <f t="shared" si="1"/>
        <v>0.54312309680178161</v>
      </c>
      <c r="H5">
        <v>11</v>
      </c>
      <c r="I5">
        <f t="shared" si="2"/>
        <v>0.99572567746993301</v>
      </c>
      <c r="J5">
        <v>20.059999999999999</v>
      </c>
      <c r="M5">
        <v>2.87</v>
      </c>
      <c r="N5">
        <f t="shared" si="3"/>
        <v>0.61846673189906243</v>
      </c>
      <c r="O5">
        <v>3.75</v>
      </c>
    </row>
    <row r="6" spans="1:17" ht="15" x14ac:dyDescent="0.25">
      <c r="A6" t="s">
        <v>181</v>
      </c>
      <c r="B6" t="s">
        <v>182</v>
      </c>
      <c r="C6">
        <v>30.9</v>
      </c>
      <c r="D6">
        <v>13</v>
      </c>
      <c r="E6">
        <f t="shared" si="0"/>
        <v>1.1551872090129855</v>
      </c>
      <c r="F6">
        <v>20</v>
      </c>
      <c r="G6">
        <f t="shared" si="1"/>
        <v>1.7772110907892087</v>
      </c>
      <c r="H6">
        <v>33</v>
      </c>
      <c r="I6">
        <f t="shared" si="2"/>
        <v>2.9323982998021942</v>
      </c>
      <c r="J6">
        <v>15.49</v>
      </c>
      <c r="M6">
        <v>4.9800000000000004</v>
      </c>
      <c r="N6">
        <f t="shared" si="3"/>
        <v>1.0605424804706938</v>
      </c>
      <c r="O6">
        <v>4.58</v>
      </c>
    </row>
    <row r="7" spans="1:17" ht="15" x14ac:dyDescent="0.25">
      <c r="A7" t="s">
        <v>183</v>
      </c>
      <c r="B7" t="s">
        <v>184</v>
      </c>
      <c r="C7">
        <v>25.8</v>
      </c>
      <c r="D7">
        <v>8</v>
      </c>
      <c r="E7">
        <f t="shared" si="0"/>
        <v>0.80737183940807322</v>
      </c>
      <c r="F7">
        <v>12</v>
      </c>
      <c r="G7">
        <f t="shared" si="1"/>
        <v>1.2110577591121099</v>
      </c>
      <c r="H7">
        <v>20</v>
      </c>
      <c r="I7">
        <f t="shared" si="2"/>
        <v>2.018429598520183</v>
      </c>
      <c r="J7">
        <v>16.73</v>
      </c>
      <c r="M7">
        <v>2.85</v>
      </c>
      <c r="N7">
        <f t="shared" si="3"/>
        <v>0.65835505888522261</v>
      </c>
      <c r="O7">
        <v>4.42</v>
      </c>
    </row>
    <row r="8" spans="1:17" ht="15" x14ac:dyDescent="0.25">
      <c r="A8" t="s">
        <v>12</v>
      </c>
      <c r="B8" t="s">
        <v>185</v>
      </c>
      <c r="C8">
        <v>45.8</v>
      </c>
      <c r="D8">
        <v>10</v>
      </c>
      <c r="E8">
        <f t="shared" si="0"/>
        <v>0.67316226345090224</v>
      </c>
      <c r="F8">
        <v>12</v>
      </c>
      <c r="G8">
        <f t="shared" si="1"/>
        <v>0.80779471614108267</v>
      </c>
      <c r="H8">
        <v>22</v>
      </c>
      <c r="I8">
        <f t="shared" si="2"/>
        <v>1.4809569795919848</v>
      </c>
      <c r="J8">
        <v>16.940000000000001</v>
      </c>
      <c r="M8">
        <v>4.99</v>
      </c>
      <c r="N8">
        <f t="shared" si="3"/>
        <v>0.88992044878465371</v>
      </c>
      <c r="O8">
        <v>4.0999999999999996</v>
      </c>
    </row>
    <row r="9" spans="1:17" x14ac:dyDescent="0.3">
      <c r="A9" t="s">
        <v>186</v>
      </c>
      <c r="B9" t="s">
        <v>187</v>
      </c>
      <c r="C9">
        <v>29.5</v>
      </c>
      <c r="D9">
        <v>16</v>
      </c>
      <c r="E9">
        <f t="shared" si="0"/>
        <v>1.4690513270020318</v>
      </c>
      <c r="F9">
        <v>18</v>
      </c>
      <c r="G9">
        <f t="shared" si="1"/>
        <v>1.6526827428772857</v>
      </c>
      <c r="H9">
        <v>34</v>
      </c>
      <c r="I9">
        <f t="shared" si="2"/>
        <v>3.1217340698793175</v>
      </c>
      <c r="J9">
        <v>14.78</v>
      </c>
      <c r="M9">
        <v>5.9</v>
      </c>
      <c r="N9">
        <f t="shared" si="3"/>
        <v>1.2830058421875861</v>
      </c>
      <c r="O9">
        <v>5.22</v>
      </c>
    </row>
    <row r="10" spans="1:17" ht="15" x14ac:dyDescent="0.25">
      <c r="A10" t="s">
        <v>188</v>
      </c>
      <c r="B10" t="s">
        <v>189</v>
      </c>
      <c r="C10">
        <v>28.9</v>
      </c>
      <c r="D10">
        <v>14</v>
      </c>
      <c r="E10">
        <f t="shared" si="0"/>
        <v>1.3041927372096278</v>
      </c>
      <c r="F10">
        <v>18</v>
      </c>
      <c r="G10">
        <f t="shared" si="1"/>
        <v>1.6768192335552357</v>
      </c>
      <c r="H10">
        <v>32</v>
      </c>
      <c r="I10">
        <f t="shared" si="2"/>
        <v>2.9810119707648632</v>
      </c>
      <c r="J10">
        <v>15.43</v>
      </c>
      <c r="M10">
        <v>5.86</v>
      </c>
      <c r="N10">
        <f t="shared" si="3"/>
        <v>1.2861671801884522</v>
      </c>
      <c r="O10">
        <v>5.23</v>
      </c>
    </row>
    <row r="11" spans="1:17" ht="15" x14ac:dyDescent="0.25">
      <c r="A11" t="s">
        <v>101</v>
      </c>
      <c r="B11" t="s">
        <v>190</v>
      </c>
      <c r="C11">
        <v>32.799999999999997</v>
      </c>
      <c r="D11">
        <v>16</v>
      </c>
      <c r="E11">
        <f t="shared" si="0"/>
        <v>1.3631496405336385</v>
      </c>
      <c r="F11">
        <v>22</v>
      </c>
      <c r="G11">
        <f t="shared" si="1"/>
        <v>1.874330755733753</v>
      </c>
      <c r="H11">
        <v>38</v>
      </c>
      <c r="I11">
        <f t="shared" si="2"/>
        <v>3.2374803962673915</v>
      </c>
      <c r="K11">
        <v>13.1</v>
      </c>
      <c r="M11">
        <v>4.97</v>
      </c>
      <c r="N11">
        <f t="shared" si="3"/>
        <v>1.0303196482893324</v>
      </c>
      <c r="O11">
        <v>4.59</v>
      </c>
    </row>
    <row r="12" spans="1:17" ht="15" x14ac:dyDescent="0.25">
      <c r="A12" t="s">
        <v>191</v>
      </c>
      <c r="B12" t="s">
        <v>192</v>
      </c>
      <c r="C12">
        <v>28.2</v>
      </c>
      <c r="D12">
        <v>5</v>
      </c>
      <c r="E12">
        <f t="shared" si="0"/>
        <v>0.47391158297308217</v>
      </c>
      <c r="F12">
        <v>8</v>
      </c>
      <c r="G12">
        <f t="shared" si="1"/>
        <v>0.75825853275693145</v>
      </c>
      <c r="H12">
        <v>13</v>
      </c>
      <c r="I12">
        <f t="shared" si="2"/>
        <v>1.2321701157300138</v>
      </c>
      <c r="K12">
        <v>13.4</v>
      </c>
      <c r="M12">
        <v>3.35</v>
      </c>
      <c r="N12">
        <f t="shared" si="3"/>
        <v>0.74343886964131867</v>
      </c>
      <c r="O12">
        <v>4</v>
      </c>
    </row>
    <row r="13" spans="1:17" ht="15" x14ac:dyDescent="0.25">
      <c r="A13" t="s">
        <v>193</v>
      </c>
      <c r="B13" t="s">
        <v>194</v>
      </c>
      <c r="C13">
        <v>56.5</v>
      </c>
      <c r="D13">
        <v>29</v>
      </c>
      <c r="E13">
        <f t="shared" si="0"/>
        <v>1.6833735854697607</v>
      </c>
      <c r="F13">
        <v>39</v>
      </c>
      <c r="G13">
        <f t="shared" si="1"/>
        <v>2.2638472356317472</v>
      </c>
      <c r="H13">
        <v>68</v>
      </c>
      <c r="I13">
        <f t="shared" si="2"/>
        <v>3.9472208211015074</v>
      </c>
      <c r="J13">
        <v>16.5</v>
      </c>
      <c r="M13">
        <v>6.8</v>
      </c>
      <c r="N13">
        <f t="shared" si="3"/>
        <v>1.1031956925864004</v>
      </c>
      <c r="O13">
        <v>4.42</v>
      </c>
    </row>
    <row r="14" spans="1:17" ht="15" x14ac:dyDescent="0.25">
      <c r="A14" t="s">
        <v>195</v>
      </c>
      <c r="B14" t="s">
        <v>189</v>
      </c>
      <c r="C14">
        <v>40</v>
      </c>
      <c r="D14">
        <v>17</v>
      </c>
      <c r="E14">
        <f t="shared" si="0"/>
        <v>1.2591019558361995</v>
      </c>
      <c r="F14">
        <v>22</v>
      </c>
      <c r="G14">
        <f t="shared" si="1"/>
        <v>1.6294260604939053</v>
      </c>
      <c r="H14">
        <v>39</v>
      </c>
      <c r="I14">
        <f t="shared" si="2"/>
        <v>2.8885280163301048</v>
      </c>
      <c r="J14">
        <v>15</v>
      </c>
      <c r="M14">
        <v>5.7</v>
      </c>
      <c r="N14">
        <f t="shared" si="3"/>
        <v>1.0805282215401479</v>
      </c>
      <c r="O14">
        <v>4.92</v>
      </c>
    </row>
    <row r="15" spans="1:17" ht="15" x14ac:dyDescent="0.25">
      <c r="A15" t="s">
        <v>196</v>
      </c>
      <c r="B15" t="s">
        <v>10</v>
      </c>
      <c r="C15">
        <v>43.5</v>
      </c>
      <c r="D15">
        <v>24</v>
      </c>
      <c r="E15">
        <f t="shared" si="0"/>
        <v>1.6754030783047678</v>
      </c>
      <c r="F15">
        <v>33</v>
      </c>
      <c r="G15">
        <f t="shared" si="1"/>
        <v>2.3036792326690558</v>
      </c>
      <c r="H15">
        <v>57</v>
      </c>
      <c r="I15">
        <f t="shared" si="2"/>
        <v>3.9790823109738236</v>
      </c>
      <c r="J15">
        <v>15.5</v>
      </c>
      <c r="M15">
        <v>5.01</v>
      </c>
      <c r="N15">
        <f t="shared" si="3"/>
        <v>0.91448373866298116</v>
      </c>
      <c r="O15">
        <v>5.15</v>
      </c>
    </row>
    <row r="16" spans="1:17" ht="15" x14ac:dyDescent="0.25">
      <c r="A16" t="s">
        <v>3</v>
      </c>
      <c r="B16" t="s">
        <v>180</v>
      </c>
      <c r="C16">
        <v>31.1</v>
      </c>
      <c r="D16">
        <v>20</v>
      </c>
      <c r="E16">
        <f t="shared" si="0"/>
        <v>1.7691393077676518</v>
      </c>
      <c r="F16">
        <v>21</v>
      </c>
      <c r="G16">
        <f t="shared" si="1"/>
        <v>1.8575962731560345</v>
      </c>
      <c r="H16">
        <v>41</v>
      </c>
      <c r="I16">
        <f t="shared" si="2"/>
        <v>3.6267355809236865</v>
      </c>
      <c r="J16">
        <v>15.1</v>
      </c>
      <c r="M16">
        <v>4</v>
      </c>
      <c r="N16">
        <f t="shared" si="3"/>
        <v>0.84936735312185074</v>
      </c>
      <c r="O16">
        <v>4.8499999999999996</v>
      </c>
    </row>
    <row r="17" spans="1:15" ht="15" x14ac:dyDescent="0.25">
      <c r="A17" t="s">
        <v>197</v>
      </c>
      <c r="B17" t="s">
        <v>198</v>
      </c>
      <c r="C17">
        <v>32</v>
      </c>
      <c r="D17">
        <v>12</v>
      </c>
      <c r="E17">
        <f t="shared" si="0"/>
        <v>1.0403306300765072</v>
      </c>
      <c r="F17">
        <v>18</v>
      </c>
      <c r="G17">
        <f t="shared" si="1"/>
        <v>1.5604959451147609</v>
      </c>
      <c r="H17">
        <v>30</v>
      </c>
      <c r="I17">
        <f t="shared" si="2"/>
        <v>2.600826575191268</v>
      </c>
      <c r="J17">
        <v>16.899999999999999</v>
      </c>
      <c r="M17">
        <v>3.74</v>
      </c>
      <c r="N17">
        <f t="shared" si="3"/>
        <v>0.78401020448192393</v>
      </c>
      <c r="O17">
        <v>5.27</v>
      </c>
    </row>
    <row r="18" spans="1:15" ht="15" x14ac:dyDescent="0.25">
      <c r="A18" t="s">
        <v>193</v>
      </c>
      <c r="B18" t="s">
        <v>199</v>
      </c>
      <c r="C18">
        <v>52.8</v>
      </c>
      <c r="D18">
        <v>28</v>
      </c>
      <c r="E18">
        <f t="shared" si="0"/>
        <v>1.7048844999020238</v>
      </c>
      <c r="F18">
        <v>39</v>
      </c>
      <c r="G18">
        <f t="shared" si="1"/>
        <v>2.3746605534349619</v>
      </c>
      <c r="H18">
        <v>67</v>
      </c>
      <c r="I18">
        <f t="shared" si="2"/>
        <v>4.0795450533369859</v>
      </c>
      <c r="K18">
        <v>15.19</v>
      </c>
      <c r="M18">
        <v>6.54</v>
      </c>
      <c r="N18">
        <f t="shared" si="3"/>
        <v>1.0939110609926777</v>
      </c>
      <c r="O18">
        <v>5.09</v>
      </c>
    </row>
    <row r="19" spans="1:15" ht="15" x14ac:dyDescent="0.25">
      <c r="A19" t="s">
        <v>200</v>
      </c>
      <c r="B19" t="s">
        <v>201</v>
      </c>
      <c r="C19">
        <v>52.8</v>
      </c>
      <c r="D19">
        <v>16</v>
      </c>
      <c r="E19">
        <f t="shared" si="0"/>
        <v>0.97421971422972797</v>
      </c>
      <c r="F19">
        <v>20</v>
      </c>
      <c r="G19">
        <f t="shared" si="1"/>
        <v>1.2177746427871599</v>
      </c>
      <c r="H19">
        <v>36</v>
      </c>
      <c r="I19">
        <f t="shared" si="2"/>
        <v>2.1919943570168878</v>
      </c>
      <c r="J19">
        <v>15.44</v>
      </c>
      <c r="M19">
        <v>5.65</v>
      </c>
      <c r="N19">
        <f t="shared" si="3"/>
        <v>0.94504548847226744</v>
      </c>
      <c r="O19">
        <v>4.3</v>
      </c>
    </row>
    <row r="20" spans="1:15" ht="15" x14ac:dyDescent="0.25">
      <c r="A20" t="s">
        <v>3</v>
      </c>
      <c r="B20" t="s">
        <v>202</v>
      </c>
      <c r="C20">
        <v>46.7</v>
      </c>
      <c r="D20">
        <v>29</v>
      </c>
      <c r="E20">
        <f t="shared" si="0"/>
        <v>1.9255490449090877</v>
      </c>
      <c r="F20">
        <v>36</v>
      </c>
      <c r="G20">
        <f t="shared" si="1"/>
        <v>2.3903367454043849</v>
      </c>
      <c r="H20">
        <v>65</v>
      </c>
      <c r="I20">
        <f t="shared" si="2"/>
        <v>4.3158857903134722</v>
      </c>
      <c r="K20">
        <v>16.28</v>
      </c>
      <c r="M20">
        <v>5.54</v>
      </c>
      <c r="N20">
        <f t="shared" si="3"/>
        <v>0.97937802282844977</v>
      </c>
      <c r="O20">
        <v>5.0999999999999996</v>
      </c>
    </row>
    <row r="21" spans="1:15" ht="15" x14ac:dyDescent="0.25">
      <c r="A21" t="s">
        <v>203</v>
      </c>
      <c r="B21" t="s">
        <v>178</v>
      </c>
      <c r="C21">
        <v>36.799999999999997</v>
      </c>
      <c r="D21">
        <v>20</v>
      </c>
      <c r="E21">
        <f t="shared" si="0"/>
        <v>1.5710597609145582</v>
      </c>
      <c r="F21">
        <v>29</v>
      </c>
      <c r="G21">
        <f t="shared" si="1"/>
        <v>2.2780366533261094</v>
      </c>
      <c r="H21">
        <v>49</v>
      </c>
      <c r="I21">
        <f t="shared" si="2"/>
        <v>3.8490964142406674</v>
      </c>
      <c r="J21">
        <v>14.32</v>
      </c>
      <c r="M21">
        <v>5.2</v>
      </c>
      <c r="N21">
        <f t="shared" si="3"/>
        <v>1.0235044378830109</v>
      </c>
      <c r="O21">
        <v>5.55</v>
      </c>
    </row>
    <row r="22" spans="1:15" x14ac:dyDescent="0.3">
      <c r="A22" t="s">
        <v>28</v>
      </c>
      <c r="B22" t="s">
        <v>113</v>
      </c>
      <c r="C22">
        <v>41.2</v>
      </c>
      <c r="D22">
        <v>22</v>
      </c>
      <c r="E22">
        <f t="shared" si="0"/>
        <v>1.5957943262244958</v>
      </c>
      <c r="F22">
        <v>25</v>
      </c>
      <c r="G22">
        <f t="shared" si="1"/>
        <v>1.813402643436927</v>
      </c>
      <c r="H22">
        <v>47</v>
      </c>
      <c r="I22">
        <f t="shared" si="2"/>
        <v>3.4091969696614228</v>
      </c>
      <c r="J22">
        <v>14.16</v>
      </c>
      <c r="M22">
        <v>4.75</v>
      </c>
      <c r="N22">
        <f t="shared" si="3"/>
        <v>0.88852081497533641</v>
      </c>
      <c r="O22">
        <v>5.35</v>
      </c>
    </row>
    <row r="23" spans="1:15" x14ac:dyDescent="0.3">
      <c r="A23" t="s">
        <v>121</v>
      </c>
      <c r="B23" t="s">
        <v>204</v>
      </c>
      <c r="C23">
        <v>28.1</v>
      </c>
      <c r="D23">
        <v>19</v>
      </c>
      <c r="E23">
        <f t="shared" si="0"/>
        <v>1.8053835752036065</v>
      </c>
      <c r="F23">
        <v>22</v>
      </c>
      <c r="G23">
        <f t="shared" si="1"/>
        <v>2.0904441397094393</v>
      </c>
      <c r="H23">
        <v>41</v>
      </c>
      <c r="I23">
        <f t="shared" si="2"/>
        <v>3.8958277149130458</v>
      </c>
      <c r="J23">
        <v>13.7</v>
      </c>
      <c r="M23">
        <v>6</v>
      </c>
      <c r="N23">
        <f t="shared" si="3"/>
        <v>1.3336664471275455</v>
      </c>
      <c r="O23">
        <v>5.9</v>
      </c>
    </row>
    <row r="24" spans="1:15" ht="15" x14ac:dyDescent="0.25">
      <c r="A24" t="s">
        <v>205</v>
      </c>
      <c r="B24" t="s">
        <v>201</v>
      </c>
      <c r="C24">
        <v>27.3</v>
      </c>
      <c r="D24">
        <v>15</v>
      </c>
      <c r="E24">
        <f t="shared" si="0"/>
        <v>1.4546474870463808</v>
      </c>
      <c r="F24">
        <v>18</v>
      </c>
      <c r="G24">
        <f t="shared" si="1"/>
        <v>1.745576984455657</v>
      </c>
      <c r="H24">
        <v>33</v>
      </c>
      <c r="I24">
        <f t="shared" si="2"/>
        <v>3.2002244715020378</v>
      </c>
      <c r="J24">
        <v>14.5</v>
      </c>
      <c r="M24">
        <v>5.94</v>
      </c>
      <c r="N24">
        <f t="shared" si="3"/>
        <v>1.3376341355434478</v>
      </c>
      <c r="O24">
        <v>4.9000000000000004</v>
      </c>
    </row>
    <row r="25" spans="1:15" ht="15" x14ac:dyDescent="0.25">
      <c r="A25" t="s">
        <v>31</v>
      </c>
      <c r="B25" t="s">
        <v>206</v>
      </c>
      <c r="C25">
        <v>36</v>
      </c>
      <c r="D25">
        <v>16</v>
      </c>
      <c r="E25">
        <f t="shared" si="0"/>
        <v>1.276490881009497</v>
      </c>
      <c r="F25">
        <v>18</v>
      </c>
      <c r="G25">
        <f t="shared" si="1"/>
        <v>1.4360522411356842</v>
      </c>
      <c r="H25">
        <v>34</v>
      </c>
      <c r="I25">
        <f t="shared" si="2"/>
        <v>2.7125431221451812</v>
      </c>
      <c r="J25">
        <v>13.8</v>
      </c>
      <c r="M25">
        <v>5.55</v>
      </c>
      <c r="N25">
        <f t="shared" si="3"/>
        <v>1.1032719539637594</v>
      </c>
      <c r="O25">
        <v>5.0999999999999996</v>
      </c>
    </row>
    <row r="26" spans="1:15" ht="15" x14ac:dyDescent="0.25">
      <c r="A26" t="s">
        <v>207</v>
      </c>
      <c r="B26" t="s">
        <v>208</v>
      </c>
      <c r="C26">
        <v>30.5</v>
      </c>
      <c r="D26">
        <v>15</v>
      </c>
      <c r="E26">
        <f t="shared" si="0"/>
        <v>1.3452187889141061</v>
      </c>
      <c r="F26">
        <v>23</v>
      </c>
      <c r="G26">
        <f t="shared" si="1"/>
        <v>2.0626688096682959</v>
      </c>
      <c r="H26">
        <v>38</v>
      </c>
      <c r="I26">
        <f t="shared" si="2"/>
        <v>3.407887598582402</v>
      </c>
      <c r="J26">
        <v>16.399999999999999</v>
      </c>
      <c r="M26">
        <v>5.2</v>
      </c>
      <c r="N26">
        <f t="shared" si="3"/>
        <v>1.1139176648490239</v>
      </c>
      <c r="O26">
        <v>4.76</v>
      </c>
    </row>
    <row r="27" spans="1:15" ht="15" x14ac:dyDescent="0.25">
      <c r="A27" t="s">
        <v>16</v>
      </c>
      <c r="B27" t="s">
        <v>180</v>
      </c>
      <c r="C27">
        <v>29.8</v>
      </c>
      <c r="D27">
        <v>15</v>
      </c>
      <c r="E27">
        <f t="shared" si="0"/>
        <v>1.3674382843077766</v>
      </c>
      <c r="G27" t="str">
        <f t="shared" si="1"/>
        <v/>
      </c>
      <c r="I27" t="str">
        <f t="shared" si="2"/>
        <v/>
      </c>
      <c r="J27">
        <v>15.5</v>
      </c>
      <c r="M27">
        <v>4.9800000000000004</v>
      </c>
      <c r="N27">
        <f t="shared" si="3"/>
        <v>1.0780153763076032</v>
      </c>
      <c r="O27">
        <v>4.68</v>
      </c>
    </row>
    <row r="28" spans="1:15" ht="15" x14ac:dyDescent="0.25">
      <c r="A28" t="s">
        <v>209</v>
      </c>
      <c r="B28" t="s">
        <v>210</v>
      </c>
      <c r="C28">
        <v>27.5</v>
      </c>
      <c r="D28">
        <v>13</v>
      </c>
      <c r="E28">
        <f t="shared" si="0"/>
        <v>1.2542182612125385</v>
      </c>
      <c r="F28">
        <v>16</v>
      </c>
      <c r="G28">
        <f t="shared" si="1"/>
        <v>1.5436532445692781</v>
      </c>
      <c r="H28">
        <v>29</v>
      </c>
      <c r="I28">
        <f t="shared" si="2"/>
        <v>2.7978715057818166</v>
      </c>
      <c r="J28">
        <v>14.4</v>
      </c>
      <c r="M28">
        <v>4.9000000000000004</v>
      </c>
      <c r="N28">
        <f t="shared" si="3"/>
        <v>1.0998104998179166</v>
      </c>
      <c r="O28">
        <v>4.4000000000000004</v>
      </c>
    </row>
    <row r="29" spans="1:15" x14ac:dyDescent="0.3">
      <c r="A29" t="s">
        <v>211</v>
      </c>
      <c r="B29" t="s">
        <v>212</v>
      </c>
      <c r="C29">
        <v>37.200000000000003</v>
      </c>
      <c r="D29">
        <v>10</v>
      </c>
      <c r="E29">
        <f t="shared" si="0"/>
        <v>0.77956064608998255</v>
      </c>
      <c r="F29">
        <v>20</v>
      </c>
      <c r="G29">
        <f t="shared" si="1"/>
        <v>1.5591212921799651</v>
      </c>
      <c r="H29">
        <v>30</v>
      </c>
      <c r="I29">
        <f t="shared" si="2"/>
        <v>2.3386819382699473</v>
      </c>
      <c r="J29">
        <v>14.2</v>
      </c>
      <c r="M29">
        <v>4.84</v>
      </c>
      <c r="N29">
        <f t="shared" si="3"/>
        <v>0.94801476036658383</v>
      </c>
      <c r="O29">
        <v>4.9000000000000004</v>
      </c>
    </row>
    <row r="30" spans="1:15" ht="15" x14ac:dyDescent="0.25">
      <c r="A30" t="s">
        <v>213</v>
      </c>
      <c r="B30" t="s">
        <v>214</v>
      </c>
      <c r="C30">
        <v>38.200000000000003</v>
      </c>
      <c r="D30">
        <v>11</v>
      </c>
      <c r="E30">
        <f t="shared" si="0"/>
        <v>0.84161596450217691</v>
      </c>
      <c r="F30">
        <v>16</v>
      </c>
      <c r="G30">
        <f t="shared" si="1"/>
        <v>1.22416867563953</v>
      </c>
      <c r="H30">
        <v>27</v>
      </c>
      <c r="I30">
        <f t="shared" si="2"/>
        <v>2.065784640141707</v>
      </c>
      <c r="J30">
        <v>16.8</v>
      </c>
      <c r="M30">
        <v>4.7300000000000004</v>
      </c>
      <c r="N30">
        <f t="shared" si="3"/>
        <v>0.91545553579560901</v>
      </c>
      <c r="O30">
        <v>4.2</v>
      </c>
    </row>
    <row r="31" spans="1:15" ht="15" x14ac:dyDescent="0.25">
      <c r="A31" t="s">
        <v>215</v>
      </c>
      <c r="B31" t="s">
        <v>216</v>
      </c>
      <c r="C31">
        <v>30.4</v>
      </c>
      <c r="D31">
        <v>14</v>
      </c>
      <c r="E31">
        <f t="shared" si="0"/>
        <v>1.2584502301496407</v>
      </c>
      <c r="F31">
        <v>19</v>
      </c>
      <c r="G31">
        <f t="shared" si="1"/>
        <v>1.7078967409173695</v>
      </c>
      <c r="H31">
        <v>33</v>
      </c>
      <c r="I31">
        <f t="shared" si="2"/>
        <v>2.9663469710670101</v>
      </c>
      <c r="J31">
        <v>15.3</v>
      </c>
      <c r="M31">
        <v>4.5599999999999996</v>
      </c>
      <c r="N31">
        <f t="shared" si="3"/>
        <v>0.9782673816320232</v>
      </c>
      <c r="O31">
        <v>4.8</v>
      </c>
    </row>
    <row r="32" spans="1:15" ht="15" x14ac:dyDescent="0.25">
      <c r="A32" t="s">
        <v>119</v>
      </c>
      <c r="B32" t="s">
        <v>217</v>
      </c>
      <c r="C32">
        <v>34</v>
      </c>
      <c r="D32">
        <v>20</v>
      </c>
      <c r="E32">
        <f t="shared" si="0"/>
        <v>1.6612800704933837</v>
      </c>
      <c r="F32">
        <v>27</v>
      </c>
      <c r="G32">
        <f t="shared" si="1"/>
        <v>2.242728095166068</v>
      </c>
      <c r="H32">
        <v>47</v>
      </c>
      <c r="I32">
        <f t="shared" si="2"/>
        <v>3.9040081656594516</v>
      </c>
      <c r="J32">
        <v>15.1</v>
      </c>
      <c r="M32">
        <v>4.04</v>
      </c>
      <c r="N32">
        <f t="shared" si="3"/>
        <v>0.82406581417414204</v>
      </c>
      <c r="O32">
        <v>6.2</v>
      </c>
    </row>
    <row r="33" spans="1:15" ht="15" x14ac:dyDescent="0.25">
      <c r="A33" t="s">
        <v>7</v>
      </c>
      <c r="B33" t="s">
        <v>177</v>
      </c>
      <c r="C33">
        <v>49.4</v>
      </c>
      <c r="D33">
        <v>24</v>
      </c>
      <c r="E33">
        <f t="shared" si="0"/>
        <v>1.5315968803085196</v>
      </c>
      <c r="F33">
        <v>34</v>
      </c>
      <c r="G33">
        <f t="shared" si="1"/>
        <v>2.1697622471037361</v>
      </c>
      <c r="H33">
        <v>58</v>
      </c>
      <c r="I33">
        <f t="shared" si="2"/>
        <v>3.7013591274122555</v>
      </c>
      <c r="J33">
        <v>15.04</v>
      </c>
      <c r="M33">
        <v>7.6</v>
      </c>
      <c r="N33">
        <f t="shared" si="3"/>
        <v>1.3099347534298</v>
      </c>
      <c r="O33">
        <v>4.96</v>
      </c>
    </row>
    <row r="34" spans="1:15" ht="15" x14ac:dyDescent="0.25">
      <c r="A34" t="s">
        <v>13</v>
      </c>
      <c r="B34" t="s">
        <v>178</v>
      </c>
      <c r="C34">
        <v>29.5</v>
      </c>
      <c r="D34">
        <v>20</v>
      </c>
      <c r="E34">
        <f t="shared" si="0"/>
        <v>1.8363141587525396</v>
      </c>
      <c r="F34">
        <v>26</v>
      </c>
      <c r="G34">
        <f t="shared" si="1"/>
        <v>2.3872084063783015</v>
      </c>
      <c r="H34">
        <v>46</v>
      </c>
      <c r="I34">
        <f t="shared" si="2"/>
        <v>4.2235225651308408</v>
      </c>
      <c r="J34">
        <v>16.16</v>
      </c>
      <c r="M34">
        <v>6.2</v>
      </c>
      <c r="N34">
        <f t="shared" si="3"/>
        <v>1.3482434273835651</v>
      </c>
      <c r="O34">
        <v>5.2</v>
      </c>
    </row>
    <row r="35" spans="1:15" ht="15" x14ac:dyDescent="0.25">
      <c r="A35" t="s">
        <v>107</v>
      </c>
      <c r="B35" t="s">
        <v>218</v>
      </c>
      <c r="C35">
        <v>37.200000000000003</v>
      </c>
      <c r="D35">
        <v>10</v>
      </c>
      <c r="E35">
        <f t="shared" si="0"/>
        <v>0.77956064608998255</v>
      </c>
      <c r="F35">
        <v>11</v>
      </c>
      <c r="G35">
        <f t="shared" si="1"/>
        <v>0.85751671069898072</v>
      </c>
      <c r="H35">
        <v>21</v>
      </c>
      <c r="I35">
        <f t="shared" si="2"/>
        <v>1.6370773567889632</v>
      </c>
      <c r="J35">
        <v>19.489999999999998</v>
      </c>
      <c r="M35">
        <v>3.62</v>
      </c>
      <c r="N35">
        <f t="shared" si="3"/>
        <v>0.70905236209236233</v>
      </c>
      <c r="O35">
        <v>3.55</v>
      </c>
    </row>
    <row r="36" spans="1:15" ht="15" x14ac:dyDescent="0.25">
      <c r="A36" t="s">
        <v>219</v>
      </c>
      <c r="B36" t="s">
        <v>220</v>
      </c>
      <c r="C36">
        <v>26.3</v>
      </c>
      <c r="D36">
        <v>6</v>
      </c>
      <c r="E36">
        <f t="shared" si="0"/>
        <v>0.59738330593694022</v>
      </c>
      <c r="F36">
        <v>8</v>
      </c>
      <c r="G36">
        <f t="shared" si="1"/>
        <v>0.79651107458258708</v>
      </c>
      <c r="H36">
        <v>14</v>
      </c>
      <c r="I36">
        <f t="shared" si="2"/>
        <v>1.3938943805195272</v>
      </c>
      <c r="J36">
        <v>17.399999999999999</v>
      </c>
      <c r="M36">
        <v>2.96</v>
      </c>
      <c r="N36">
        <f t="shared" si="3"/>
        <v>0.67787401059774166</v>
      </c>
      <c r="O36">
        <v>4.42</v>
      </c>
    </row>
    <row r="37" spans="1:15" ht="15" x14ac:dyDescent="0.25">
      <c r="A37" t="s">
        <v>33</v>
      </c>
      <c r="B37" t="s">
        <v>219</v>
      </c>
      <c r="C37">
        <v>58.7</v>
      </c>
      <c r="D37">
        <v>8</v>
      </c>
      <c r="E37">
        <f t="shared" si="0"/>
        <v>0.45202983684763931</v>
      </c>
      <c r="F37">
        <v>10</v>
      </c>
      <c r="G37">
        <f t="shared" si="1"/>
        <v>0.56503729605954911</v>
      </c>
      <c r="H37">
        <v>18</v>
      </c>
      <c r="I37">
        <f t="shared" si="2"/>
        <v>1.0170671329071885</v>
      </c>
      <c r="J37">
        <v>15.45</v>
      </c>
      <c r="M37">
        <v>5</v>
      </c>
      <c r="N37">
        <f t="shared" si="3"/>
        <v>0.7973237885466381</v>
      </c>
      <c r="O37">
        <v>3.85</v>
      </c>
    </row>
    <row r="38" spans="1:15" ht="15" x14ac:dyDescent="0.25">
      <c r="A38" t="s">
        <v>12</v>
      </c>
      <c r="B38" t="s">
        <v>185</v>
      </c>
      <c r="C38">
        <v>47.2</v>
      </c>
      <c r="D38">
        <v>20</v>
      </c>
      <c r="E38">
        <f t="shared" si="0"/>
        <v>1.3180235584525903</v>
      </c>
      <c r="F38">
        <v>28</v>
      </c>
      <c r="G38">
        <f t="shared" si="1"/>
        <v>1.8452329818336264</v>
      </c>
      <c r="H38">
        <v>48</v>
      </c>
      <c r="I38">
        <f t="shared" si="2"/>
        <v>3.1632565402862167</v>
      </c>
      <c r="J38">
        <v>15.25</v>
      </c>
      <c r="M38">
        <v>6.49</v>
      </c>
      <c r="N38">
        <f t="shared" si="3"/>
        <v>1.1418267054190736</v>
      </c>
      <c r="O38">
        <v>4.8</v>
      </c>
    </row>
    <row r="39" spans="1:15" ht="15" x14ac:dyDescent="0.25">
      <c r="A39" t="s">
        <v>74</v>
      </c>
      <c r="B39" t="s">
        <v>221</v>
      </c>
      <c r="C39">
        <v>34.700000000000003</v>
      </c>
      <c r="D39">
        <v>14</v>
      </c>
      <c r="E39">
        <f t="shared" si="0"/>
        <v>1.1462941670086211</v>
      </c>
      <c r="F39">
        <v>17</v>
      </c>
      <c r="G39">
        <f t="shared" si="1"/>
        <v>1.3919286313676114</v>
      </c>
      <c r="H39">
        <v>31</v>
      </c>
      <c r="I39">
        <f t="shared" si="2"/>
        <v>2.5382227983762324</v>
      </c>
      <c r="J39">
        <v>14.8</v>
      </c>
      <c r="M39">
        <v>6.26</v>
      </c>
      <c r="N39">
        <f t="shared" si="3"/>
        <v>1.2652165625408649</v>
      </c>
      <c r="O39">
        <v>4.7699999999999996</v>
      </c>
    </row>
    <row r="40" spans="1:15" ht="15" x14ac:dyDescent="0.25">
      <c r="A40" t="s">
        <v>95</v>
      </c>
      <c r="B40" t="s">
        <v>222</v>
      </c>
      <c r="C40">
        <v>56.3</v>
      </c>
      <c r="D40">
        <v>16</v>
      </c>
      <c r="E40">
        <f t="shared" si="0"/>
        <v>0.93108457055046545</v>
      </c>
      <c r="F40">
        <v>18</v>
      </c>
      <c r="G40">
        <f t="shared" si="1"/>
        <v>1.0474701418692736</v>
      </c>
      <c r="H40">
        <v>34</v>
      </c>
      <c r="I40">
        <f t="shared" si="2"/>
        <v>1.9785547124197391</v>
      </c>
      <c r="J40">
        <v>16.399999999999999</v>
      </c>
      <c r="M40">
        <v>5.65</v>
      </c>
      <c r="N40">
        <f t="shared" si="3"/>
        <v>0.91809236849120979</v>
      </c>
      <c r="O40">
        <v>4.5</v>
      </c>
    </row>
    <row r="41" spans="1:15" ht="15" x14ac:dyDescent="0.25">
      <c r="A41" t="s">
        <v>223</v>
      </c>
      <c r="B41" t="s">
        <v>219</v>
      </c>
      <c r="C41">
        <v>29.5</v>
      </c>
      <c r="D41">
        <v>12</v>
      </c>
      <c r="E41">
        <f t="shared" si="0"/>
        <v>1.1017884952515238</v>
      </c>
      <c r="F41">
        <v>18</v>
      </c>
      <c r="G41">
        <f t="shared" si="1"/>
        <v>1.6526827428772857</v>
      </c>
      <c r="H41">
        <v>30</v>
      </c>
      <c r="I41">
        <f t="shared" si="2"/>
        <v>2.7544712381288097</v>
      </c>
      <c r="J41">
        <v>16.3</v>
      </c>
      <c r="M41">
        <v>5.36</v>
      </c>
      <c r="N41">
        <f t="shared" si="3"/>
        <v>1.165578188834824</v>
      </c>
      <c r="O41">
        <v>4.34</v>
      </c>
    </row>
    <row r="42" spans="1:15" ht="15" x14ac:dyDescent="0.25">
      <c r="A42" t="s">
        <v>25</v>
      </c>
      <c r="B42" t="s">
        <v>224</v>
      </c>
      <c r="C42">
        <v>39.9</v>
      </c>
      <c r="D42">
        <v>13</v>
      </c>
      <c r="E42">
        <f t="shared" si="0"/>
        <v>0.96454471743156878</v>
      </c>
      <c r="F42">
        <v>20</v>
      </c>
      <c r="G42">
        <f t="shared" si="1"/>
        <v>1.4839149498947213</v>
      </c>
      <c r="H42">
        <v>33</v>
      </c>
      <c r="I42">
        <f t="shared" si="2"/>
        <v>2.4484596673262899</v>
      </c>
      <c r="J42">
        <v>15.5</v>
      </c>
      <c r="M42">
        <v>5.14</v>
      </c>
      <c r="N42">
        <f t="shared" si="3"/>
        <v>0.97547122050201263</v>
      </c>
      <c r="O42">
        <v>4.76</v>
      </c>
    </row>
    <row r="43" spans="1:15" ht="15" x14ac:dyDescent="0.25">
      <c r="A43" t="s">
        <v>225</v>
      </c>
      <c r="B43" t="s">
        <v>226</v>
      </c>
      <c r="C43">
        <v>31.3</v>
      </c>
      <c r="D43">
        <v>11</v>
      </c>
      <c r="E43">
        <f t="shared" si="0"/>
        <v>0.96863556709128362</v>
      </c>
      <c r="F43">
        <v>15</v>
      </c>
      <c r="G43">
        <f t="shared" si="1"/>
        <v>1.3208666823972051</v>
      </c>
      <c r="H43">
        <v>26</v>
      </c>
      <c r="I43">
        <f t="shared" si="2"/>
        <v>2.2895022494884887</v>
      </c>
      <c r="K43">
        <v>15.6</v>
      </c>
      <c r="M43">
        <v>3.08</v>
      </c>
      <c r="N43">
        <f t="shared" si="3"/>
        <v>0.65212557551929295</v>
      </c>
      <c r="O43">
        <v>4.66</v>
      </c>
    </row>
    <row r="44" spans="1:15" ht="15" x14ac:dyDescent="0.25">
      <c r="A44" t="s">
        <v>77</v>
      </c>
      <c r="B44" t="s">
        <v>178</v>
      </c>
      <c r="C44">
        <v>44.4</v>
      </c>
      <c r="D44">
        <v>13</v>
      </c>
      <c r="E44">
        <f t="shared" si="0"/>
        <v>0.89449137488704489</v>
      </c>
      <c r="F44">
        <v>20</v>
      </c>
      <c r="G44">
        <f t="shared" si="1"/>
        <v>1.3761405767492998</v>
      </c>
      <c r="H44">
        <v>33</v>
      </c>
      <c r="I44">
        <f t="shared" si="2"/>
        <v>2.2706319516363447</v>
      </c>
      <c r="K44">
        <v>13.8</v>
      </c>
      <c r="M44">
        <v>6.2</v>
      </c>
      <c r="N44">
        <f t="shared" si="3"/>
        <v>1.1212965809818156</v>
      </c>
      <c r="O44">
        <v>4.82</v>
      </c>
    </row>
    <row r="45" spans="1:15" ht="15" x14ac:dyDescent="0.25">
      <c r="A45" t="s">
        <v>73</v>
      </c>
      <c r="B45" t="s">
        <v>227</v>
      </c>
      <c r="C45">
        <v>38.5</v>
      </c>
      <c r="D45">
        <v>22</v>
      </c>
      <c r="E45">
        <f t="shared" si="0"/>
        <v>1.6739667711788111</v>
      </c>
      <c r="F45">
        <v>25</v>
      </c>
      <c r="G45">
        <f t="shared" si="1"/>
        <v>1.9022349672486492</v>
      </c>
      <c r="H45">
        <v>47</v>
      </c>
      <c r="I45">
        <f t="shared" si="2"/>
        <v>3.5762017384274603</v>
      </c>
      <c r="K45">
        <v>12.5</v>
      </c>
      <c r="M45">
        <v>5.86</v>
      </c>
      <c r="N45">
        <f t="shared" si="3"/>
        <v>1.1301657293591911</v>
      </c>
      <c r="O45">
        <v>4.83</v>
      </c>
    </row>
    <row r="46" spans="1:15" ht="15" x14ac:dyDescent="0.25">
      <c r="A46" t="s">
        <v>228</v>
      </c>
      <c r="B46" t="s">
        <v>229</v>
      </c>
      <c r="C46">
        <v>45</v>
      </c>
      <c r="D46">
        <v>6</v>
      </c>
      <c r="E46">
        <f t="shared" si="0"/>
        <v>0.40895057403137652</v>
      </c>
      <c r="F46">
        <v>9</v>
      </c>
      <c r="G46">
        <f t="shared" si="1"/>
        <v>0.61342586104706476</v>
      </c>
      <c r="H46">
        <v>15</v>
      </c>
      <c r="I46">
        <f t="shared" si="2"/>
        <v>1.0223764350784412</v>
      </c>
      <c r="K46">
        <v>13.9</v>
      </c>
      <c r="M46">
        <v>5.1000000000000005</v>
      </c>
      <c r="N46">
        <f t="shared" si="3"/>
        <v>0.91679221483084328</v>
      </c>
      <c r="O46">
        <v>4.08</v>
      </c>
    </row>
    <row r="47" spans="1:15" ht="15" x14ac:dyDescent="0.25">
      <c r="A47" t="s">
        <v>230</v>
      </c>
      <c r="B47" t="s">
        <v>176</v>
      </c>
      <c r="C47">
        <v>44.7</v>
      </c>
      <c r="D47">
        <v>20</v>
      </c>
      <c r="E47">
        <f t="shared" si="0"/>
        <v>1.3696174561163754</v>
      </c>
      <c r="F47">
        <v>26</v>
      </c>
      <c r="G47">
        <f t="shared" si="1"/>
        <v>1.7805026929512879</v>
      </c>
      <c r="H47">
        <v>46</v>
      </c>
      <c r="I47">
        <f t="shared" si="2"/>
        <v>3.1501201490676634</v>
      </c>
      <c r="K47">
        <v>14.31</v>
      </c>
      <c r="M47">
        <v>5.15</v>
      </c>
      <c r="N47">
        <f t="shared" si="3"/>
        <v>0.92857629790704177</v>
      </c>
      <c r="O47">
        <v>4.3</v>
      </c>
    </row>
    <row r="48" spans="1:15" ht="15" x14ac:dyDescent="0.25">
      <c r="A48" t="s">
        <v>231</v>
      </c>
      <c r="B48" t="s">
        <v>212</v>
      </c>
      <c r="C48">
        <v>26.4</v>
      </c>
      <c r="D48">
        <v>7</v>
      </c>
      <c r="E48">
        <f t="shared" si="0"/>
        <v>0.69508344217036444</v>
      </c>
      <c r="F48">
        <v>8</v>
      </c>
      <c r="G48">
        <f t="shared" si="1"/>
        <v>0.79438107676613079</v>
      </c>
      <c r="H48">
        <v>15</v>
      </c>
      <c r="I48">
        <f t="shared" si="2"/>
        <v>1.4894645189364952</v>
      </c>
      <c r="K48">
        <v>13.95</v>
      </c>
      <c r="M48">
        <v>3.31</v>
      </c>
      <c r="N48">
        <f t="shared" si="3"/>
        <v>0.75673223887572805</v>
      </c>
      <c r="O48">
        <v>4.0999999999999996</v>
      </c>
    </row>
    <row r="49" spans="1:16" x14ac:dyDescent="0.3">
      <c r="A49" t="s">
        <v>232</v>
      </c>
      <c r="B49" t="s">
        <v>233</v>
      </c>
      <c r="C49">
        <v>38.799999999999997</v>
      </c>
      <c r="D49">
        <v>24</v>
      </c>
      <c r="E49">
        <f t="shared" si="0"/>
        <v>1.8161715680668962</v>
      </c>
      <c r="F49">
        <v>35</v>
      </c>
      <c r="G49">
        <f t="shared" si="1"/>
        <v>2.6485835367642236</v>
      </c>
      <c r="H49">
        <v>59</v>
      </c>
      <c r="I49">
        <f t="shared" si="2"/>
        <v>4.46475510483112</v>
      </c>
      <c r="J49">
        <v>14.3</v>
      </c>
      <c r="M49">
        <v>4.32</v>
      </c>
      <c r="N49">
        <f t="shared" si="3"/>
        <v>0.83024937290060874</v>
      </c>
      <c r="O49">
        <v>5.79</v>
      </c>
    </row>
    <row r="50" spans="1:16" ht="15" x14ac:dyDescent="0.25">
      <c r="A50" t="s">
        <v>14</v>
      </c>
      <c r="B50" t="s">
        <v>234</v>
      </c>
      <c r="C50">
        <v>46.4</v>
      </c>
      <c r="D50">
        <v>33</v>
      </c>
      <c r="E50">
        <f t="shared" si="0"/>
        <v>2.2011284446315384</v>
      </c>
      <c r="F50">
        <v>34</v>
      </c>
      <c r="G50">
        <f t="shared" si="1"/>
        <v>2.2678293065900701</v>
      </c>
      <c r="H50">
        <v>67</v>
      </c>
      <c r="I50">
        <f t="shared" si="2"/>
        <v>4.4689577512216081</v>
      </c>
      <c r="J50">
        <v>14.2</v>
      </c>
      <c r="M50">
        <v>6</v>
      </c>
      <c r="N50">
        <f t="shared" si="3"/>
        <v>1.0637844474010674</v>
      </c>
      <c r="O50">
        <v>5.14</v>
      </c>
    </row>
    <row r="51" spans="1:16" ht="15" x14ac:dyDescent="0.25">
      <c r="A51" s="1" t="s">
        <v>235</v>
      </c>
      <c r="B51" s="1" t="s">
        <v>82</v>
      </c>
      <c r="C51" s="1">
        <v>31</v>
      </c>
      <c r="D51" s="1">
        <v>17</v>
      </c>
      <c r="E51">
        <f t="shared" si="0"/>
        <v>1.5071894822519887</v>
      </c>
      <c r="F51">
        <v>19</v>
      </c>
      <c r="G51">
        <f t="shared" si="1"/>
        <v>1.6845058919286933</v>
      </c>
      <c r="H51" s="1">
        <v>36</v>
      </c>
      <c r="I51">
        <f t="shared" si="2"/>
        <v>3.1916953741806822</v>
      </c>
      <c r="J51">
        <v>15.6</v>
      </c>
      <c r="M51" s="1">
        <v>3.82</v>
      </c>
      <c r="N51">
        <f t="shared" si="3"/>
        <v>0.81232439127437694</v>
      </c>
      <c r="O51">
        <v>5.03</v>
      </c>
      <c r="P51" s="1"/>
    </row>
    <row r="52" spans="1:16" ht="15" x14ac:dyDescent="0.25">
      <c r="A52" t="s">
        <v>236</v>
      </c>
      <c r="B52" t="s">
        <v>237</v>
      </c>
      <c r="C52">
        <v>33.200000000000003</v>
      </c>
      <c r="D52">
        <v>20</v>
      </c>
      <c r="E52">
        <f t="shared" si="0"/>
        <v>1.6894260343853713</v>
      </c>
      <c r="F52">
        <v>34</v>
      </c>
      <c r="G52">
        <f t="shared" si="1"/>
        <v>2.8720242584551312</v>
      </c>
      <c r="H52">
        <v>54</v>
      </c>
      <c r="I52">
        <f t="shared" si="2"/>
        <v>4.5614502928405027</v>
      </c>
      <c r="L52">
        <v>5</v>
      </c>
      <c r="M52">
        <v>6.04</v>
      </c>
      <c r="N52">
        <f t="shared" si="3"/>
        <v>1.2453152703211601</v>
      </c>
      <c r="O52">
        <v>6.08</v>
      </c>
    </row>
    <row r="53" spans="1:16" ht="15" x14ac:dyDescent="0.25">
      <c r="A53" t="s">
        <v>238</v>
      </c>
      <c r="B53" t="s">
        <v>237</v>
      </c>
      <c r="C53">
        <v>31.8</v>
      </c>
      <c r="D53">
        <v>27</v>
      </c>
      <c r="E53">
        <f t="shared" si="0"/>
        <v>2.3511216954806486</v>
      </c>
      <c r="F53">
        <v>34</v>
      </c>
      <c r="G53">
        <f t="shared" si="1"/>
        <v>2.9606717646793355</v>
      </c>
      <c r="H53">
        <v>61</v>
      </c>
      <c r="I53">
        <f t="shared" si="2"/>
        <v>5.3117934601599837</v>
      </c>
      <c r="L53">
        <v>5.2</v>
      </c>
      <c r="M53">
        <v>6.5600000000000005</v>
      </c>
      <c r="N53">
        <f t="shared" si="3"/>
        <v>1.3790546222426732</v>
      </c>
      <c r="O53">
        <v>6.0600000000000005</v>
      </c>
    </row>
    <row r="54" spans="1:16" ht="15" x14ac:dyDescent="0.25">
      <c r="A54" t="s">
        <v>239</v>
      </c>
      <c r="B54" t="s">
        <v>38</v>
      </c>
      <c r="C54">
        <v>32.299999999999997</v>
      </c>
      <c r="D54">
        <v>13</v>
      </c>
      <c r="E54">
        <f t="shared" si="0"/>
        <v>1.1196288514706523</v>
      </c>
      <c r="F54">
        <v>12</v>
      </c>
      <c r="G54">
        <f t="shared" si="1"/>
        <v>1.0335035552036789</v>
      </c>
      <c r="H54">
        <v>25</v>
      </c>
      <c r="I54">
        <f t="shared" si="2"/>
        <v>2.1531324066743309</v>
      </c>
      <c r="L54">
        <v>5.4</v>
      </c>
      <c r="M54">
        <v>4.78</v>
      </c>
      <c r="N54">
        <f t="shared" si="3"/>
        <v>0.99781734004685463</v>
      </c>
      <c r="O54">
        <v>5.44</v>
      </c>
    </row>
    <row r="55" spans="1:16" ht="15" x14ac:dyDescent="0.25">
      <c r="A55" t="s">
        <v>55</v>
      </c>
      <c r="B55" t="s">
        <v>210</v>
      </c>
      <c r="C55">
        <v>66.2</v>
      </c>
      <c r="D55">
        <v>32</v>
      </c>
      <c r="E55">
        <f t="shared" si="0"/>
        <v>1.6610456629931833</v>
      </c>
      <c r="F55">
        <v>43</v>
      </c>
      <c r="G55">
        <f t="shared" si="1"/>
        <v>2.23203010964709</v>
      </c>
      <c r="H55">
        <v>75</v>
      </c>
      <c r="I55">
        <f t="shared" si="2"/>
        <v>3.8930757726402736</v>
      </c>
      <c r="J55">
        <v>13.68</v>
      </c>
      <c r="M55">
        <v>6.85</v>
      </c>
      <c r="N55">
        <f t="shared" si="3"/>
        <v>1.0346979346647125</v>
      </c>
      <c r="O55">
        <v>5.8</v>
      </c>
    </row>
    <row r="56" spans="1:16" ht="15" x14ac:dyDescent="0.25">
      <c r="A56" t="s">
        <v>8</v>
      </c>
      <c r="B56" t="s">
        <v>240</v>
      </c>
      <c r="C56">
        <v>46.1</v>
      </c>
      <c r="D56">
        <v>25</v>
      </c>
      <c r="E56">
        <f t="shared" si="0"/>
        <v>1.6751709156722745</v>
      </c>
      <c r="F56">
        <v>35</v>
      </c>
      <c r="G56">
        <f t="shared" si="1"/>
        <v>2.3452392819411845</v>
      </c>
      <c r="H56">
        <v>60</v>
      </c>
      <c r="I56">
        <f t="shared" si="2"/>
        <v>4.020410197613459</v>
      </c>
      <c r="J56">
        <v>14.25</v>
      </c>
      <c r="M56">
        <v>5.9</v>
      </c>
      <c r="N56">
        <f t="shared" si="3"/>
        <v>1.0491180987205484</v>
      </c>
      <c r="O56">
        <v>5.79</v>
      </c>
    </row>
    <row r="57" spans="1:16" ht="15" x14ac:dyDescent="0.25">
      <c r="A57" t="s">
        <v>241</v>
      </c>
      <c r="B57" t="s">
        <v>242</v>
      </c>
      <c r="C57">
        <v>35</v>
      </c>
      <c r="D57">
        <v>20</v>
      </c>
      <c r="E57">
        <f t="shared" si="0"/>
        <v>1.6276467947673885</v>
      </c>
      <c r="F57">
        <v>28</v>
      </c>
      <c r="G57">
        <f t="shared" si="1"/>
        <v>2.2787055126743438</v>
      </c>
      <c r="H57">
        <v>48</v>
      </c>
      <c r="I57">
        <f t="shared" si="2"/>
        <v>3.9063523074417326</v>
      </c>
      <c r="J57">
        <v>14.44</v>
      </c>
      <c r="M57">
        <v>5.3</v>
      </c>
      <c r="N57">
        <f t="shared" si="3"/>
        <v>1.0670407061598972</v>
      </c>
      <c r="O57">
        <v>5.52</v>
      </c>
    </row>
    <row r="58" spans="1:16" ht="15" x14ac:dyDescent="0.25">
      <c r="A58" t="s">
        <v>2</v>
      </c>
      <c r="B58" t="s">
        <v>243</v>
      </c>
      <c r="C58">
        <v>38.4</v>
      </c>
      <c r="D58">
        <v>16</v>
      </c>
      <c r="E58">
        <f t="shared" si="0"/>
        <v>1.2196665002911091</v>
      </c>
      <c r="F58">
        <v>19</v>
      </c>
      <c r="G58">
        <f t="shared" si="1"/>
        <v>1.4483539690956921</v>
      </c>
      <c r="H58">
        <v>35</v>
      </c>
      <c r="I58">
        <f t="shared" si="2"/>
        <v>2.6680204693868013</v>
      </c>
      <c r="J58">
        <v>14.09</v>
      </c>
      <c r="M58">
        <v>5.3</v>
      </c>
      <c r="N58">
        <f t="shared" si="3"/>
        <v>1.023362714072886</v>
      </c>
      <c r="O58">
        <v>5.38</v>
      </c>
    </row>
    <row r="59" spans="1:16" ht="15" x14ac:dyDescent="0.25">
      <c r="A59" t="s">
        <v>88</v>
      </c>
      <c r="B59" t="s">
        <v>244</v>
      </c>
      <c r="C59">
        <v>43.8</v>
      </c>
      <c r="D59">
        <v>24</v>
      </c>
      <c r="E59">
        <f t="shared" si="0"/>
        <v>1.6672980564415141</v>
      </c>
      <c r="F59">
        <v>33</v>
      </c>
      <c r="G59">
        <f t="shared" si="1"/>
        <v>2.2925348276070818</v>
      </c>
      <c r="H59">
        <v>57</v>
      </c>
      <c r="I59">
        <f t="shared" si="2"/>
        <v>3.9598328840485957</v>
      </c>
      <c r="J59">
        <v>16.53</v>
      </c>
      <c r="M59">
        <v>5.85</v>
      </c>
      <c r="N59">
        <f t="shared" si="3"/>
        <v>1.0645069455826761</v>
      </c>
      <c r="O59">
        <v>5.18</v>
      </c>
    </row>
    <row r="60" spans="1:16" ht="15" x14ac:dyDescent="0.25">
      <c r="A60" t="s">
        <v>84</v>
      </c>
      <c r="B60" t="s">
        <v>189</v>
      </c>
      <c r="C60">
        <v>49</v>
      </c>
      <c r="D60">
        <v>27</v>
      </c>
      <c r="E60">
        <f t="shared" si="0"/>
        <v>1.7329591297204467</v>
      </c>
      <c r="F60">
        <v>40</v>
      </c>
      <c r="G60">
        <f t="shared" si="1"/>
        <v>2.5673468588451063</v>
      </c>
      <c r="H60">
        <v>67</v>
      </c>
      <c r="I60">
        <f t="shared" si="2"/>
        <v>4.3003059885655528</v>
      </c>
      <c r="J60">
        <v>14.41</v>
      </c>
      <c r="M60">
        <v>6.7</v>
      </c>
      <c r="N60">
        <f t="shared" si="3"/>
        <v>1.1590512958707813</v>
      </c>
      <c r="O60">
        <v>5.0599999999999996</v>
      </c>
    </row>
    <row r="61" spans="1:16" ht="15" x14ac:dyDescent="0.25">
      <c r="A61" t="s">
        <v>245</v>
      </c>
      <c r="B61" t="s">
        <v>219</v>
      </c>
      <c r="C61">
        <v>66.3</v>
      </c>
      <c r="D61">
        <v>25</v>
      </c>
      <c r="E61">
        <f t="shared" si="0"/>
        <v>1.2963105755053994</v>
      </c>
      <c r="F61">
        <v>31</v>
      </c>
      <c r="G61">
        <f t="shared" si="1"/>
        <v>1.6074251136266953</v>
      </c>
      <c r="H61">
        <v>56</v>
      </c>
      <c r="I61">
        <f t="shared" si="2"/>
        <v>2.9037356891320947</v>
      </c>
      <c r="J61">
        <v>15.82</v>
      </c>
      <c r="M61">
        <v>6.7</v>
      </c>
      <c r="N61">
        <f t="shared" si="3"/>
        <v>1.0113518753930872</v>
      </c>
      <c r="O61">
        <v>4.66</v>
      </c>
    </row>
    <row r="62" spans="1:16" ht="15" x14ac:dyDescent="0.25">
      <c r="A62" t="s">
        <v>124</v>
      </c>
      <c r="B62" t="s">
        <v>178</v>
      </c>
      <c r="C62">
        <v>43.4</v>
      </c>
      <c r="D62">
        <v>22</v>
      </c>
      <c r="E62">
        <f t="shared" si="0"/>
        <v>1.5382821437536203</v>
      </c>
      <c r="F62">
        <v>27</v>
      </c>
      <c r="G62">
        <f t="shared" si="1"/>
        <v>1.8878917218794429</v>
      </c>
      <c r="H62">
        <v>49</v>
      </c>
      <c r="I62">
        <f t="shared" si="2"/>
        <v>3.4261738656330629</v>
      </c>
      <c r="L62">
        <v>5.41</v>
      </c>
      <c r="M62">
        <v>5.8</v>
      </c>
      <c r="N62">
        <f t="shared" si="3"/>
        <v>1.0597827852567829</v>
      </c>
      <c r="O62">
        <v>5.66</v>
      </c>
    </row>
    <row r="63" spans="1:16" ht="15" x14ac:dyDescent="0.25">
      <c r="A63" t="s">
        <v>89</v>
      </c>
      <c r="B63" t="s">
        <v>242</v>
      </c>
      <c r="C63">
        <v>33.4</v>
      </c>
      <c r="D63">
        <v>20</v>
      </c>
      <c r="E63">
        <f t="shared" si="0"/>
        <v>1.6822818092705676</v>
      </c>
      <c r="F63">
        <v>25</v>
      </c>
      <c r="G63">
        <f t="shared" si="1"/>
        <v>2.1028522615882097</v>
      </c>
      <c r="H63">
        <v>45</v>
      </c>
      <c r="I63">
        <f t="shared" si="2"/>
        <v>3.7851340708587773</v>
      </c>
      <c r="L63">
        <v>5.63</v>
      </c>
      <c r="M63">
        <v>5.24</v>
      </c>
      <c r="N63">
        <f t="shared" si="3"/>
        <v>1.0774515587844544</v>
      </c>
      <c r="O63">
        <v>5.66</v>
      </c>
    </row>
    <row r="64" spans="1:16" ht="15" x14ac:dyDescent="0.25">
      <c r="A64" t="s">
        <v>246</v>
      </c>
      <c r="B64" t="s">
        <v>247</v>
      </c>
      <c r="C64">
        <v>29.3</v>
      </c>
      <c r="D64">
        <v>16</v>
      </c>
      <c r="E64">
        <f t="shared" si="0"/>
        <v>1.4761195913998602</v>
      </c>
      <c r="F64">
        <v>18</v>
      </c>
      <c r="G64">
        <f t="shared" si="1"/>
        <v>1.6606345403248426</v>
      </c>
      <c r="H64">
        <v>34</v>
      </c>
      <c r="I64">
        <f t="shared" si="2"/>
        <v>3.136754131724703</v>
      </c>
      <c r="L64">
        <v>5.58</v>
      </c>
      <c r="M64">
        <v>4.7</v>
      </c>
      <c r="N64">
        <f t="shared" si="3"/>
        <v>1.025194758934368</v>
      </c>
      <c r="O64">
        <v>5.22</v>
      </c>
    </row>
    <row r="65" spans="1:15" x14ac:dyDescent="0.3">
      <c r="A65" t="s">
        <v>114</v>
      </c>
      <c r="B65" t="s">
        <v>115</v>
      </c>
      <c r="C65">
        <v>57.9</v>
      </c>
      <c r="D65">
        <v>32</v>
      </c>
      <c r="E65">
        <f t="shared" si="0"/>
        <v>1.8257110666877392</v>
      </c>
      <c r="F65">
        <v>43</v>
      </c>
      <c r="G65">
        <f t="shared" si="1"/>
        <v>2.4532992458616496</v>
      </c>
      <c r="H65">
        <v>75</v>
      </c>
      <c r="I65">
        <f t="shared" si="2"/>
        <v>4.2790103125493886</v>
      </c>
      <c r="L65">
        <v>5.6</v>
      </c>
      <c r="M65">
        <v>5.75</v>
      </c>
      <c r="N65">
        <f t="shared" si="3"/>
        <v>0.92261228577400767</v>
      </c>
      <c r="O65">
        <v>4.9000000000000004</v>
      </c>
    </row>
    <row r="66" spans="1:15" ht="15" x14ac:dyDescent="0.25">
      <c r="A66" t="s">
        <v>248</v>
      </c>
      <c r="B66" t="s">
        <v>249</v>
      </c>
      <c r="C66">
        <v>44.1</v>
      </c>
      <c r="D66">
        <v>14</v>
      </c>
      <c r="E66">
        <f t="shared" si="0"/>
        <v>0.96791751499731382</v>
      </c>
      <c r="F66">
        <v>19</v>
      </c>
      <c r="G66">
        <f t="shared" si="1"/>
        <v>1.3136023417820688</v>
      </c>
      <c r="H66">
        <v>33</v>
      </c>
      <c r="I66">
        <f t="shared" si="2"/>
        <v>2.2815198567793824</v>
      </c>
      <c r="L66">
        <v>5.7</v>
      </c>
      <c r="M66">
        <v>4.21</v>
      </c>
      <c r="N66">
        <f t="shared" si="3"/>
        <v>0.76372724954304849</v>
      </c>
      <c r="O66">
        <v>4.6900000000000004</v>
      </c>
    </row>
    <row r="67" spans="1:15" ht="15" x14ac:dyDescent="0.25">
      <c r="A67" t="s">
        <v>250</v>
      </c>
      <c r="B67" t="s">
        <v>180</v>
      </c>
      <c r="C67">
        <v>37.1</v>
      </c>
      <c r="D67">
        <v>13</v>
      </c>
      <c r="E67">
        <f t="shared" ref="E67:E130" si="4">IF(AND($C67&gt;0,D67&gt;0),D67/($C67^0.70558407859294),"")</f>
        <v>1.0153554594790013</v>
      </c>
      <c r="F67">
        <v>15</v>
      </c>
      <c r="G67">
        <f t="shared" ref="G67:G130" si="5">IF(AND($C67&gt;0,F67&gt;0),F67/($C67^0.70558407859294),"")</f>
        <v>1.1715639917065399</v>
      </c>
      <c r="H67">
        <v>28</v>
      </c>
      <c r="I67">
        <f t="shared" ref="I67:I130" si="6">IF(AND($C67&gt;0,H67&gt;0),H67/($C67^0.70558407859294),"")</f>
        <v>2.186919451185541</v>
      </c>
      <c r="L67">
        <v>6.24</v>
      </c>
      <c r="M67">
        <v>4.38</v>
      </c>
      <c r="N67">
        <f t="shared" ref="N67:N130" si="7">IF(AND($C67&gt;0,M67&gt;0),M67/($C67^0.450818786555515),"")</f>
        <v>0.8589559035668981</v>
      </c>
      <c r="O67">
        <v>3.77</v>
      </c>
    </row>
    <row r="68" spans="1:15" ht="15" x14ac:dyDescent="0.25">
      <c r="A68" t="s">
        <v>250</v>
      </c>
      <c r="B68" t="s">
        <v>210</v>
      </c>
      <c r="C68">
        <v>32.4</v>
      </c>
      <c r="D68">
        <v>12</v>
      </c>
      <c r="E68">
        <f t="shared" si="4"/>
        <v>1.0312518409590783</v>
      </c>
      <c r="F68">
        <v>15</v>
      </c>
      <c r="G68">
        <f t="shared" si="5"/>
        <v>1.2890648011988479</v>
      </c>
      <c r="H68">
        <v>27</v>
      </c>
      <c r="I68">
        <f t="shared" si="6"/>
        <v>2.3203166421579264</v>
      </c>
      <c r="L68">
        <v>6.15</v>
      </c>
      <c r="M68">
        <v>4.38</v>
      </c>
      <c r="N68">
        <f t="shared" si="7"/>
        <v>0.91304470446111141</v>
      </c>
      <c r="O68">
        <v>3.75</v>
      </c>
    </row>
    <row r="69" spans="1:15" x14ac:dyDescent="0.3">
      <c r="A69" t="s">
        <v>36</v>
      </c>
      <c r="B69" t="s">
        <v>251</v>
      </c>
      <c r="C69">
        <v>44.1</v>
      </c>
      <c r="D69">
        <v>17</v>
      </c>
      <c r="E69">
        <f t="shared" si="4"/>
        <v>1.1753284110681668</v>
      </c>
      <c r="F69">
        <v>22</v>
      </c>
      <c r="G69">
        <f t="shared" si="5"/>
        <v>1.5210132378529218</v>
      </c>
      <c r="H69">
        <v>39</v>
      </c>
      <c r="I69">
        <f t="shared" si="6"/>
        <v>2.6963416489210887</v>
      </c>
      <c r="L69">
        <v>5.71</v>
      </c>
      <c r="M69">
        <v>7.28</v>
      </c>
      <c r="N69">
        <f t="shared" si="7"/>
        <v>1.3206494956468868</v>
      </c>
      <c r="O69">
        <v>5.8500000000000005</v>
      </c>
    </row>
    <row r="70" spans="1:15" ht="15" x14ac:dyDescent="0.25">
      <c r="A70" t="s">
        <v>252</v>
      </c>
      <c r="B70" t="s">
        <v>253</v>
      </c>
      <c r="C70">
        <v>50.5</v>
      </c>
      <c r="D70">
        <v>21</v>
      </c>
      <c r="E70">
        <f t="shared" si="4"/>
        <v>1.3194836620733277</v>
      </c>
      <c r="F70">
        <v>26</v>
      </c>
      <c r="G70">
        <f t="shared" si="5"/>
        <v>1.6336464387574532</v>
      </c>
      <c r="H70">
        <v>47</v>
      </c>
      <c r="I70">
        <f t="shared" si="6"/>
        <v>2.9531301008307809</v>
      </c>
      <c r="L70">
        <v>5.58</v>
      </c>
      <c r="M70">
        <v>9.1</v>
      </c>
      <c r="N70">
        <f t="shared" si="7"/>
        <v>1.5529792039019958</v>
      </c>
      <c r="O70">
        <v>5.58</v>
      </c>
    </row>
    <row r="71" spans="1:15" ht="15" x14ac:dyDescent="0.25">
      <c r="A71" t="s">
        <v>254</v>
      </c>
      <c r="B71" t="s">
        <v>255</v>
      </c>
      <c r="C71">
        <v>28.1</v>
      </c>
      <c r="D71">
        <v>13</v>
      </c>
      <c r="E71">
        <f t="shared" si="4"/>
        <v>1.2352624461919413</v>
      </c>
      <c r="F71">
        <v>15</v>
      </c>
      <c r="G71">
        <f t="shared" si="5"/>
        <v>1.4253028225291631</v>
      </c>
      <c r="H71">
        <v>28</v>
      </c>
      <c r="I71">
        <f t="shared" si="6"/>
        <v>2.6605652687211045</v>
      </c>
      <c r="L71">
        <v>5.72</v>
      </c>
      <c r="M71">
        <v>5.04</v>
      </c>
      <c r="N71">
        <f t="shared" si="7"/>
        <v>1.1202798155871381</v>
      </c>
      <c r="O71">
        <v>5.25</v>
      </c>
    </row>
    <row r="72" spans="1:15" ht="15" x14ac:dyDescent="0.25">
      <c r="A72" t="s">
        <v>63</v>
      </c>
      <c r="B72" t="s">
        <v>256</v>
      </c>
      <c r="C72">
        <v>47.2</v>
      </c>
      <c r="D72">
        <v>25</v>
      </c>
      <c r="E72">
        <f t="shared" si="4"/>
        <v>1.6475294480657379</v>
      </c>
      <c r="F72">
        <v>35</v>
      </c>
      <c r="G72">
        <f t="shared" si="5"/>
        <v>2.3065412272920329</v>
      </c>
      <c r="H72">
        <v>60</v>
      </c>
      <c r="I72">
        <f t="shared" si="6"/>
        <v>3.9540706753577708</v>
      </c>
      <c r="L72">
        <v>5.6</v>
      </c>
      <c r="M72">
        <v>5.55</v>
      </c>
      <c r="N72">
        <f t="shared" si="7"/>
        <v>0.97644656626746662</v>
      </c>
      <c r="O72">
        <v>5.24</v>
      </c>
    </row>
    <row r="73" spans="1:15" ht="15" x14ac:dyDescent="0.25">
      <c r="A73" t="s">
        <v>257</v>
      </c>
      <c r="B73" t="s">
        <v>218</v>
      </c>
      <c r="C73">
        <v>45.7</v>
      </c>
      <c r="D73">
        <v>19</v>
      </c>
      <c r="E73">
        <f t="shared" si="4"/>
        <v>1.2809823869300061</v>
      </c>
      <c r="F73">
        <v>26</v>
      </c>
      <c r="G73">
        <f t="shared" si="5"/>
        <v>1.7529232663252714</v>
      </c>
      <c r="H73">
        <v>45</v>
      </c>
      <c r="I73">
        <f t="shared" si="6"/>
        <v>3.0339056532552773</v>
      </c>
      <c r="L73">
        <v>5.6</v>
      </c>
      <c r="M73">
        <v>8.74</v>
      </c>
      <c r="N73">
        <f t="shared" si="7"/>
        <v>1.5602350342788756</v>
      </c>
      <c r="O73">
        <v>5.13</v>
      </c>
    </row>
    <row r="74" spans="1:15" ht="15" x14ac:dyDescent="0.25">
      <c r="A74" t="s">
        <v>258</v>
      </c>
      <c r="B74" t="s">
        <v>259</v>
      </c>
      <c r="C74">
        <v>57</v>
      </c>
      <c r="D74">
        <v>26</v>
      </c>
      <c r="E74">
        <f t="shared" si="4"/>
        <v>1.4998782445331198</v>
      </c>
      <c r="F74">
        <v>32</v>
      </c>
      <c r="G74">
        <f t="shared" si="5"/>
        <v>1.846003993271532</v>
      </c>
      <c r="H74">
        <v>58</v>
      </c>
      <c r="I74">
        <f t="shared" si="6"/>
        <v>3.345882237804652</v>
      </c>
      <c r="L74">
        <v>6.17</v>
      </c>
      <c r="M74">
        <v>7.4</v>
      </c>
      <c r="N74">
        <f t="shared" si="7"/>
        <v>1.1957774189634329</v>
      </c>
      <c r="O74">
        <v>4.8500000000000005</v>
      </c>
    </row>
    <row r="75" spans="1:15" x14ac:dyDescent="0.3">
      <c r="A75" t="s">
        <v>260</v>
      </c>
      <c r="B75" t="s">
        <v>261</v>
      </c>
      <c r="C75">
        <v>37.6</v>
      </c>
      <c r="D75">
        <v>16</v>
      </c>
      <c r="E75">
        <f t="shared" si="4"/>
        <v>1.2379198260343194</v>
      </c>
      <c r="F75">
        <v>19</v>
      </c>
      <c r="G75">
        <f t="shared" si="5"/>
        <v>1.4700297934157542</v>
      </c>
      <c r="H75">
        <v>35</v>
      </c>
      <c r="I75">
        <f t="shared" si="6"/>
        <v>2.7079496194500736</v>
      </c>
      <c r="L75">
        <v>5.63</v>
      </c>
      <c r="M75">
        <v>4.72</v>
      </c>
      <c r="N75">
        <f t="shared" si="7"/>
        <v>0.92006333838891075</v>
      </c>
      <c r="O75">
        <v>4.43</v>
      </c>
    </row>
    <row r="76" spans="1:15" ht="15" x14ac:dyDescent="0.25">
      <c r="A76" t="s">
        <v>262</v>
      </c>
      <c r="B76" t="s">
        <v>263</v>
      </c>
      <c r="C76">
        <v>40.6</v>
      </c>
      <c r="D76">
        <v>20</v>
      </c>
      <c r="E76">
        <f t="shared" si="4"/>
        <v>1.4658166023971602</v>
      </c>
      <c r="F76">
        <v>23</v>
      </c>
      <c r="G76">
        <f t="shared" si="5"/>
        <v>1.6856890927567343</v>
      </c>
      <c r="H76">
        <v>43</v>
      </c>
      <c r="I76">
        <f t="shared" si="6"/>
        <v>3.1515056951538942</v>
      </c>
      <c r="L76">
        <v>6.11</v>
      </c>
      <c r="M76">
        <v>5.3100000000000005</v>
      </c>
      <c r="N76">
        <f t="shared" si="7"/>
        <v>0.99986361908342691</v>
      </c>
      <c r="O76">
        <v>4.34</v>
      </c>
    </row>
    <row r="77" spans="1:15" ht="15" x14ac:dyDescent="0.25">
      <c r="A77" t="s">
        <v>264</v>
      </c>
      <c r="B77" t="s">
        <v>242</v>
      </c>
      <c r="C77">
        <v>67.8</v>
      </c>
      <c r="D77">
        <v>28</v>
      </c>
      <c r="E77">
        <f t="shared" si="4"/>
        <v>1.4291292732961649</v>
      </c>
      <c r="F77">
        <v>35</v>
      </c>
      <c r="G77">
        <f t="shared" si="5"/>
        <v>1.7864115916202061</v>
      </c>
      <c r="H77">
        <v>63</v>
      </c>
      <c r="I77">
        <f t="shared" si="6"/>
        <v>3.2155408649163713</v>
      </c>
      <c r="L77">
        <v>6.25</v>
      </c>
      <c r="M77">
        <v>6.3100000000000005</v>
      </c>
      <c r="N77">
        <f t="shared" si="7"/>
        <v>0.94292382823462706</v>
      </c>
      <c r="O77">
        <v>4.3</v>
      </c>
    </row>
    <row r="78" spans="1:15" ht="15" x14ac:dyDescent="0.25">
      <c r="A78" t="s">
        <v>265</v>
      </c>
      <c r="B78" t="s">
        <v>212</v>
      </c>
      <c r="C78">
        <v>61.9</v>
      </c>
      <c r="D78">
        <v>17</v>
      </c>
      <c r="E78">
        <f t="shared" si="4"/>
        <v>0.92525305061770546</v>
      </c>
      <c r="F78">
        <v>21</v>
      </c>
      <c r="G78">
        <f t="shared" si="5"/>
        <v>1.142959650763048</v>
      </c>
      <c r="H78">
        <v>38</v>
      </c>
      <c r="I78">
        <f t="shared" si="6"/>
        <v>2.0682127013807534</v>
      </c>
      <c r="L78">
        <v>6.2</v>
      </c>
      <c r="M78">
        <v>6.86</v>
      </c>
      <c r="N78">
        <f t="shared" si="7"/>
        <v>1.0680616252512103</v>
      </c>
      <c r="O78">
        <v>3.85</v>
      </c>
    </row>
    <row r="79" spans="1:15" ht="15" x14ac:dyDescent="0.25">
      <c r="A79" t="s">
        <v>266</v>
      </c>
      <c r="B79" t="s">
        <v>267</v>
      </c>
      <c r="C79">
        <v>35</v>
      </c>
      <c r="D79">
        <v>18</v>
      </c>
      <c r="E79">
        <f t="shared" si="4"/>
        <v>1.4648821152906497</v>
      </c>
      <c r="F79">
        <v>20</v>
      </c>
      <c r="G79">
        <f t="shared" si="5"/>
        <v>1.6276467947673885</v>
      </c>
      <c r="H79">
        <v>38</v>
      </c>
      <c r="I79">
        <f t="shared" si="6"/>
        <v>3.0925289100580384</v>
      </c>
      <c r="J79">
        <v>14.5</v>
      </c>
      <c r="M79">
        <v>8.01</v>
      </c>
      <c r="N79">
        <f t="shared" si="7"/>
        <v>1.6126407653473165</v>
      </c>
      <c r="O79">
        <v>6.2</v>
      </c>
    </row>
    <row r="80" spans="1:15" ht="15" x14ac:dyDescent="0.25">
      <c r="A80" t="s">
        <v>268</v>
      </c>
      <c r="B80" t="s">
        <v>269</v>
      </c>
      <c r="C80">
        <v>47.5</v>
      </c>
      <c r="D80">
        <v>21</v>
      </c>
      <c r="E80">
        <f t="shared" si="4"/>
        <v>1.377751774655084</v>
      </c>
      <c r="F80">
        <v>28</v>
      </c>
      <c r="G80">
        <f t="shared" si="5"/>
        <v>1.8370023662067787</v>
      </c>
      <c r="H80">
        <v>49</v>
      </c>
      <c r="I80">
        <f t="shared" si="6"/>
        <v>3.2147541408618627</v>
      </c>
      <c r="J80">
        <v>14.2</v>
      </c>
      <c r="M80">
        <v>7.19</v>
      </c>
      <c r="N80">
        <f t="shared" si="7"/>
        <v>1.2613741074264593</v>
      </c>
      <c r="O80">
        <v>5.4</v>
      </c>
    </row>
    <row r="81" spans="1:15" ht="15" x14ac:dyDescent="0.25">
      <c r="A81" t="s">
        <v>11</v>
      </c>
      <c r="B81" t="s">
        <v>270</v>
      </c>
      <c r="C81">
        <v>32</v>
      </c>
      <c r="D81">
        <v>13</v>
      </c>
      <c r="E81">
        <f t="shared" si="4"/>
        <v>1.1270248492495496</v>
      </c>
      <c r="F81">
        <v>18</v>
      </c>
      <c r="G81">
        <f t="shared" si="5"/>
        <v>1.5604959451147609</v>
      </c>
      <c r="H81">
        <v>31</v>
      </c>
      <c r="I81">
        <f t="shared" si="6"/>
        <v>2.6875207943643105</v>
      </c>
      <c r="K81">
        <v>15</v>
      </c>
      <c r="M81">
        <v>5.45</v>
      </c>
      <c r="N81">
        <f t="shared" si="7"/>
        <v>1.1424747632156378</v>
      </c>
      <c r="O81">
        <v>5.09</v>
      </c>
    </row>
    <row r="82" spans="1:15" ht="15" x14ac:dyDescent="0.25">
      <c r="A82" t="s">
        <v>271</v>
      </c>
      <c r="B82" t="s">
        <v>189</v>
      </c>
      <c r="C82">
        <v>66.8</v>
      </c>
      <c r="D82">
        <v>17</v>
      </c>
      <c r="E82">
        <f t="shared" si="4"/>
        <v>0.87683060983170447</v>
      </c>
      <c r="F82">
        <v>22</v>
      </c>
      <c r="G82">
        <f t="shared" si="5"/>
        <v>1.1347219656645586</v>
      </c>
      <c r="H82">
        <v>39</v>
      </c>
      <c r="I82">
        <f t="shared" si="6"/>
        <v>2.0115525754962631</v>
      </c>
      <c r="K82">
        <v>14.9</v>
      </c>
      <c r="N82" t="str">
        <f t="shared" si="7"/>
        <v/>
      </c>
      <c r="O82">
        <v>4.9800000000000004</v>
      </c>
    </row>
    <row r="83" spans="1:15" ht="15" x14ac:dyDescent="0.25">
      <c r="A83" t="s">
        <v>272</v>
      </c>
      <c r="B83" t="s">
        <v>273</v>
      </c>
      <c r="C83">
        <v>56.2</v>
      </c>
      <c r="D83">
        <v>21</v>
      </c>
      <c r="E83">
        <f t="shared" si="4"/>
        <v>1.2235823641161432</v>
      </c>
      <c r="G83" t="str">
        <f t="shared" si="5"/>
        <v/>
      </c>
      <c r="I83" t="str">
        <f t="shared" si="6"/>
        <v/>
      </c>
      <c r="K83">
        <v>14.9</v>
      </c>
      <c r="M83">
        <v>7.35</v>
      </c>
      <c r="N83">
        <f t="shared" si="7"/>
        <v>1.1952901386295323</v>
      </c>
      <c r="O83">
        <v>4.6500000000000004</v>
      </c>
    </row>
    <row r="84" spans="1:15" ht="15" x14ac:dyDescent="0.25">
      <c r="A84" t="s">
        <v>274</v>
      </c>
      <c r="C84">
        <v>52.8</v>
      </c>
      <c r="D84">
        <v>32</v>
      </c>
      <c r="E84">
        <f t="shared" si="4"/>
        <v>1.9484394284594559</v>
      </c>
      <c r="F84">
        <v>40</v>
      </c>
      <c r="G84">
        <f t="shared" si="5"/>
        <v>2.4355492855743197</v>
      </c>
      <c r="H84">
        <v>72</v>
      </c>
      <c r="I84">
        <f t="shared" si="6"/>
        <v>4.3839887140337757</v>
      </c>
      <c r="L84">
        <v>5.25</v>
      </c>
      <c r="M84">
        <v>9.7100000000000009</v>
      </c>
      <c r="N84">
        <f t="shared" si="7"/>
        <v>1.6241401226664987</v>
      </c>
      <c r="O84">
        <v>6.28</v>
      </c>
    </row>
    <row r="85" spans="1:15" ht="15" x14ac:dyDescent="0.25">
      <c r="A85" t="s">
        <v>37</v>
      </c>
      <c r="C85">
        <v>34.5</v>
      </c>
      <c r="D85">
        <v>20</v>
      </c>
      <c r="E85">
        <f t="shared" si="4"/>
        <v>1.6442555877772613</v>
      </c>
      <c r="F85">
        <v>26</v>
      </c>
      <c r="G85">
        <f t="shared" si="5"/>
        <v>2.1375322641104395</v>
      </c>
      <c r="H85">
        <v>46</v>
      </c>
      <c r="I85">
        <f t="shared" si="6"/>
        <v>3.7817878518877008</v>
      </c>
      <c r="L85">
        <v>5.0999999999999996</v>
      </c>
      <c r="M85">
        <v>7.71</v>
      </c>
      <c r="N85">
        <f t="shared" si="7"/>
        <v>1.562343912862179</v>
      </c>
      <c r="O85">
        <v>5.82</v>
      </c>
    </row>
    <row r="86" spans="1:15" ht="15" x14ac:dyDescent="0.25">
      <c r="A86" t="s">
        <v>275</v>
      </c>
      <c r="C86">
        <v>34</v>
      </c>
      <c r="D86">
        <v>21</v>
      </c>
      <c r="E86">
        <f t="shared" si="4"/>
        <v>1.7443440740180527</v>
      </c>
      <c r="F86">
        <v>29</v>
      </c>
      <c r="G86">
        <f t="shared" si="5"/>
        <v>2.408856102215406</v>
      </c>
      <c r="H86">
        <v>50</v>
      </c>
      <c r="I86">
        <f t="shared" si="6"/>
        <v>4.1532001762334589</v>
      </c>
      <c r="L86">
        <v>5.53</v>
      </c>
      <c r="M86">
        <v>6.5</v>
      </c>
      <c r="N86">
        <f t="shared" si="7"/>
        <v>1.3258484633989909</v>
      </c>
      <c r="O86">
        <v>5.42</v>
      </c>
    </row>
    <row r="87" spans="1:15" ht="15" x14ac:dyDescent="0.25">
      <c r="A87" t="s">
        <v>127</v>
      </c>
      <c r="C87">
        <v>59.8</v>
      </c>
      <c r="D87">
        <v>28</v>
      </c>
      <c r="E87">
        <f t="shared" si="4"/>
        <v>1.5615142918966074</v>
      </c>
      <c r="F87">
        <v>35</v>
      </c>
      <c r="G87">
        <f t="shared" si="5"/>
        <v>1.9518928648707592</v>
      </c>
      <c r="H87">
        <v>63</v>
      </c>
      <c r="I87">
        <f t="shared" si="6"/>
        <v>3.5134071567673666</v>
      </c>
      <c r="L87">
        <v>5.93</v>
      </c>
      <c r="M87">
        <v>8.32</v>
      </c>
      <c r="N87">
        <f t="shared" si="7"/>
        <v>1.315688426600149</v>
      </c>
      <c r="O87">
        <v>4.7300000000000004</v>
      </c>
    </row>
    <row r="88" spans="1:15" ht="15" x14ac:dyDescent="0.25">
      <c r="A88" t="s">
        <v>276</v>
      </c>
      <c r="C88">
        <v>30.7</v>
      </c>
      <c r="D88">
        <v>12</v>
      </c>
      <c r="E88">
        <f t="shared" si="4"/>
        <v>1.0712234856660046</v>
      </c>
      <c r="F88">
        <v>16</v>
      </c>
      <c r="G88">
        <f t="shared" si="5"/>
        <v>1.4282979808880061</v>
      </c>
      <c r="H88">
        <v>28</v>
      </c>
      <c r="I88">
        <f t="shared" si="6"/>
        <v>2.4995214665540106</v>
      </c>
      <c r="L88">
        <v>6.31</v>
      </c>
      <c r="M88">
        <v>5.14</v>
      </c>
      <c r="N88">
        <f t="shared" si="7"/>
        <v>1.0978252140575659</v>
      </c>
      <c r="O88">
        <v>4.1500000000000004</v>
      </c>
    </row>
    <row r="89" spans="1:15" ht="15" x14ac:dyDescent="0.25">
      <c r="A89" t="s">
        <v>277</v>
      </c>
      <c r="B89" t="s">
        <v>273</v>
      </c>
      <c r="C89">
        <v>37.9</v>
      </c>
      <c r="D89">
        <v>20</v>
      </c>
      <c r="E89">
        <f t="shared" si="4"/>
        <v>1.5387472977791887</v>
      </c>
      <c r="F89">
        <v>29</v>
      </c>
      <c r="G89">
        <f t="shared" si="5"/>
        <v>2.2311835817798236</v>
      </c>
      <c r="H89">
        <v>49</v>
      </c>
      <c r="I89">
        <f t="shared" si="6"/>
        <v>3.7699308795590127</v>
      </c>
      <c r="J89">
        <v>14.62</v>
      </c>
      <c r="M89">
        <v>7</v>
      </c>
      <c r="N89">
        <f t="shared" si="7"/>
        <v>1.3596208845343825</v>
      </c>
      <c r="O89">
        <v>5.14</v>
      </c>
    </row>
    <row r="90" spans="1:15" ht="15" x14ac:dyDescent="0.25">
      <c r="A90" t="s">
        <v>178</v>
      </c>
      <c r="B90" t="s">
        <v>13</v>
      </c>
      <c r="C90">
        <v>53.6</v>
      </c>
      <c r="D90">
        <v>21</v>
      </c>
      <c r="E90">
        <f t="shared" si="4"/>
        <v>1.26516785762596</v>
      </c>
      <c r="F90">
        <v>27</v>
      </c>
      <c r="G90">
        <f t="shared" si="5"/>
        <v>1.6266443883762343</v>
      </c>
      <c r="H90">
        <v>48</v>
      </c>
      <c r="I90">
        <f t="shared" si="6"/>
        <v>2.8918122460021944</v>
      </c>
      <c r="J90">
        <v>14.75</v>
      </c>
      <c r="M90">
        <v>8.1999999999999993</v>
      </c>
      <c r="N90">
        <f t="shared" si="7"/>
        <v>1.3623035242729207</v>
      </c>
      <c r="O90">
        <v>5.3</v>
      </c>
    </row>
    <row r="91" spans="1:15" ht="15" x14ac:dyDescent="0.25">
      <c r="A91" t="s">
        <v>177</v>
      </c>
      <c r="B91" t="s">
        <v>7</v>
      </c>
      <c r="C91">
        <v>57.6</v>
      </c>
      <c r="D91">
        <v>24</v>
      </c>
      <c r="E91">
        <f t="shared" si="4"/>
        <v>1.3743114531638887</v>
      </c>
      <c r="F91">
        <v>30</v>
      </c>
      <c r="G91">
        <f t="shared" si="5"/>
        <v>1.717889316454861</v>
      </c>
      <c r="H91">
        <v>54</v>
      </c>
      <c r="I91">
        <f t="shared" si="6"/>
        <v>3.0922007696187497</v>
      </c>
      <c r="J91">
        <v>15.02</v>
      </c>
      <c r="M91">
        <v>7.28</v>
      </c>
      <c r="N91">
        <f t="shared" si="7"/>
        <v>1.17084620199821</v>
      </c>
      <c r="O91">
        <v>4.93</v>
      </c>
    </row>
    <row r="92" spans="1:15" ht="15" x14ac:dyDescent="0.25">
      <c r="A92" t="s">
        <v>278</v>
      </c>
      <c r="B92" t="s">
        <v>279</v>
      </c>
      <c r="C92">
        <v>42</v>
      </c>
      <c r="D92">
        <v>16</v>
      </c>
      <c r="E92">
        <f t="shared" si="4"/>
        <v>1.1449357805054663</v>
      </c>
      <c r="F92">
        <v>20</v>
      </c>
      <c r="G92">
        <f t="shared" si="5"/>
        <v>1.431169725631833</v>
      </c>
      <c r="H92">
        <v>36</v>
      </c>
      <c r="I92">
        <f t="shared" si="6"/>
        <v>2.5761055061372993</v>
      </c>
      <c r="J92">
        <v>15.34</v>
      </c>
      <c r="M92">
        <v>6.6</v>
      </c>
      <c r="N92">
        <f t="shared" si="7"/>
        <v>1.2239189531761276</v>
      </c>
      <c r="O92">
        <v>4.8099999999999996</v>
      </c>
    </row>
    <row r="93" spans="1:15" ht="15" x14ac:dyDescent="0.25">
      <c r="A93" t="s">
        <v>280</v>
      </c>
      <c r="B93" t="s">
        <v>112</v>
      </c>
      <c r="C93">
        <v>32.9</v>
      </c>
      <c r="D93">
        <v>14</v>
      </c>
      <c r="E93">
        <f t="shared" si="4"/>
        <v>1.1901967663064916</v>
      </c>
      <c r="F93">
        <v>19</v>
      </c>
      <c r="G93">
        <f t="shared" si="5"/>
        <v>1.6152670399873816</v>
      </c>
      <c r="H93">
        <v>33</v>
      </c>
      <c r="I93">
        <f t="shared" si="6"/>
        <v>2.805463806293873</v>
      </c>
      <c r="J93">
        <v>14.81</v>
      </c>
      <c r="M93">
        <v>6.6</v>
      </c>
      <c r="N93">
        <f t="shared" si="7"/>
        <v>1.3663549102802877</v>
      </c>
      <c r="O93">
        <v>4.07</v>
      </c>
    </row>
    <row r="94" spans="1:15" ht="15" x14ac:dyDescent="0.25">
      <c r="A94" t="s">
        <v>281</v>
      </c>
      <c r="B94" t="s">
        <v>282</v>
      </c>
      <c r="C94">
        <v>42.6</v>
      </c>
      <c r="D94">
        <v>26</v>
      </c>
      <c r="E94">
        <f t="shared" si="4"/>
        <v>1.8419925838946933</v>
      </c>
      <c r="F94">
        <v>35</v>
      </c>
      <c r="G94">
        <f t="shared" si="5"/>
        <v>2.4796054013967024</v>
      </c>
      <c r="H94">
        <v>61</v>
      </c>
      <c r="I94">
        <f t="shared" si="6"/>
        <v>4.3215979852913957</v>
      </c>
      <c r="J94">
        <v>14.4</v>
      </c>
      <c r="M94">
        <v>8.0500000000000007</v>
      </c>
      <c r="N94">
        <f t="shared" si="7"/>
        <v>1.4832946219916037</v>
      </c>
      <c r="O94">
        <v>5.7</v>
      </c>
    </row>
    <row r="95" spans="1:15" ht="15" x14ac:dyDescent="0.25">
      <c r="A95" t="s">
        <v>47</v>
      </c>
      <c r="B95" t="s">
        <v>283</v>
      </c>
      <c r="C95">
        <v>46</v>
      </c>
      <c r="D95">
        <v>28</v>
      </c>
      <c r="E95">
        <f t="shared" si="4"/>
        <v>1.8790683550154943</v>
      </c>
      <c r="F95">
        <v>32</v>
      </c>
      <c r="G95">
        <f t="shared" si="5"/>
        <v>2.1475066914462793</v>
      </c>
      <c r="H95">
        <v>60</v>
      </c>
      <c r="I95">
        <f t="shared" si="6"/>
        <v>4.0265750464617733</v>
      </c>
      <c r="L95">
        <v>5.41</v>
      </c>
      <c r="M95">
        <v>8.0500000000000007</v>
      </c>
      <c r="N95">
        <f t="shared" si="7"/>
        <v>1.4328258639135347</v>
      </c>
      <c r="O95">
        <v>5.6</v>
      </c>
    </row>
    <row r="96" spans="1:15" x14ac:dyDescent="0.3">
      <c r="A96" t="s">
        <v>284</v>
      </c>
      <c r="B96" t="s">
        <v>285</v>
      </c>
      <c r="C96">
        <v>30</v>
      </c>
      <c r="D96">
        <v>15</v>
      </c>
      <c r="E96">
        <f t="shared" si="4"/>
        <v>1.360999668977714</v>
      </c>
      <c r="F96">
        <v>22</v>
      </c>
      <c r="G96">
        <f t="shared" si="5"/>
        <v>1.9961328478339804</v>
      </c>
      <c r="H96">
        <v>37</v>
      </c>
      <c r="I96">
        <f t="shared" si="6"/>
        <v>3.3571325168116943</v>
      </c>
      <c r="L96">
        <v>5.28</v>
      </c>
      <c r="M96">
        <v>5.7</v>
      </c>
      <c r="N96">
        <f t="shared" si="7"/>
        <v>1.230157854822385</v>
      </c>
      <c r="O96">
        <v>5.47</v>
      </c>
    </row>
    <row r="97" spans="1:16" ht="15" x14ac:dyDescent="0.25">
      <c r="A97" t="s">
        <v>286</v>
      </c>
      <c r="B97" t="s">
        <v>287</v>
      </c>
      <c r="C97">
        <v>41.3</v>
      </c>
      <c r="D97">
        <v>20</v>
      </c>
      <c r="E97">
        <f t="shared" si="4"/>
        <v>1.4482427644874527</v>
      </c>
      <c r="F97">
        <v>27</v>
      </c>
      <c r="G97">
        <f t="shared" si="5"/>
        <v>1.9551277320580609</v>
      </c>
      <c r="H97">
        <v>47</v>
      </c>
      <c r="I97">
        <f t="shared" si="6"/>
        <v>3.4033704965455138</v>
      </c>
      <c r="L97">
        <v>5.75</v>
      </c>
      <c r="M97">
        <v>7.8</v>
      </c>
      <c r="N97">
        <f t="shared" si="7"/>
        <v>1.4574509957065165</v>
      </c>
      <c r="O97">
        <v>5.3</v>
      </c>
    </row>
    <row r="98" spans="1:16" x14ac:dyDescent="0.3">
      <c r="A98" t="s">
        <v>20</v>
      </c>
      <c r="B98" t="s">
        <v>189</v>
      </c>
      <c r="C98">
        <v>49.9</v>
      </c>
      <c r="D98">
        <v>28</v>
      </c>
      <c r="E98">
        <f t="shared" si="4"/>
        <v>1.774211224620351</v>
      </c>
      <c r="F98">
        <v>35</v>
      </c>
      <c r="G98">
        <f t="shared" si="5"/>
        <v>2.2177640307754385</v>
      </c>
      <c r="H98">
        <v>63</v>
      </c>
      <c r="I98">
        <f t="shared" si="6"/>
        <v>3.9919752553957895</v>
      </c>
      <c r="J98">
        <v>15.6</v>
      </c>
      <c r="M98">
        <v>6.94</v>
      </c>
      <c r="N98">
        <f t="shared" si="7"/>
        <v>1.1907589186915755</v>
      </c>
      <c r="O98">
        <v>5.29</v>
      </c>
    </row>
    <row r="99" spans="1:16" ht="15" x14ac:dyDescent="0.25">
      <c r="A99" t="s">
        <v>288</v>
      </c>
      <c r="B99" t="s">
        <v>280</v>
      </c>
      <c r="C99">
        <v>40.799999999999997</v>
      </c>
      <c r="D99">
        <v>17</v>
      </c>
      <c r="E99">
        <f t="shared" si="4"/>
        <v>1.2416315921732997</v>
      </c>
      <c r="F99">
        <v>19</v>
      </c>
      <c r="G99">
        <f t="shared" si="5"/>
        <v>1.3877058971348641</v>
      </c>
      <c r="H99">
        <v>36</v>
      </c>
      <c r="I99">
        <f t="shared" si="6"/>
        <v>2.6293374893081638</v>
      </c>
      <c r="L99">
        <v>6</v>
      </c>
      <c r="M99">
        <v>7.22</v>
      </c>
      <c r="N99">
        <f t="shared" si="7"/>
        <v>1.3565048076159747</v>
      </c>
      <c r="O99">
        <v>5.2</v>
      </c>
    </row>
    <row r="100" spans="1:16" x14ac:dyDescent="0.3">
      <c r="A100" t="s">
        <v>289</v>
      </c>
      <c r="B100" t="s">
        <v>178</v>
      </c>
      <c r="C100">
        <v>43.3</v>
      </c>
      <c r="D100">
        <v>18</v>
      </c>
      <c r="E100">
        <f t="shared" si="4"/>
        <v>1.2606446951501402</v>
      </c>
      <c r="F100">
        <v>21</v>
      </c>
      <c r="G100">
        <f t="shared" si="5"/>
        <v>1.4707521443418303</v>
      </c>
      <c r="H100">
        <v>39</v>
      </c>
      <c r="I100">
        <f t="shared" si="6"/>
        <v>2.7313968394919703</v>
      </c>
      <c r="L100">
        <v>5.5</v>
      </c>
      <c r="M100">
        <v>6.49</v>
      </c>
      <c r="N100">
        <f t="shared" si="7"/>
        <v>1.1870942712688626</v>
      </c>
      <c r="O100">
        <v>5.17</v>
      </c>
    </row>
    <row r="101" spans="1:16" ht="15" x14ac:dyDescent="0.25">
      <c r="A101" t="s">
        <v>22</v>
      </c>
      <c r="B101" t="s">
        <v>290</v>
      </c>
      <c r="C101">
        <v>24.9</v>
      </c>
      <c r="D101">
        <v>17</v>
      </c>
      <c r="E101">
        <f t="shared" si="4"/>
        <v>1.7591905828303041</v>
      </c>
      <c r="F101">
        <v>20</v>
      </c>
      <c r="G101">
        <f t="shared" si="5"/>
        <v>2.0696359798003576</v>
      </c>
      <c r="H101">
        <v>37</v>
      </c>
      <c r="I101">
        <f t="shared" si="6"/>
        <v>3.8288265626306619</v>
      </c>
      <c r="J101">
        <v>15.8</v>
      </c>
      <c r="M101">
        <v>4.34</v>
      </c>
      <c r="N101">
        <f t="shared" si="7"/>
        <v>1.018724695014918</v>
      </c>
      <c r="O101">
        <v>4.9000000000000004</v>
      </c>
    </row>
    <row r="102" spans="1:16" ht="15" x14ac:dyDescent="0.25">
      <c r="A102" t="s">
        <v>291</v>
      </c>
      <c r="B102" t="s">
        <v>202</v>
      </c>
      <c r="C102">
        <v>48.5</v>
      </c>
      <c r="D102">
        <v>17</v>
      </c>
      <c r="E102">
        <f t="shared" si="4"/>
        <v>1.0990473160051804</v>
      </c>
      <c r="F102">
        <v>18</v>
      </c>
      <c r="G102">
        <f t="shared" si="5"/>
        <v>1.1636971581231321</v>
      </c>
      <c r="H102">
        <v>35</v>
      </c>
      <c r="I102">
        <f t="shared" si="6"/>
        <v>2.2627444741283123</v>
      </c>
      <c r="L102">
        <v>6.16</v>
      </c>
      <c r="M102">
        <v>5.84</v>
      </c>
      <c r="N102">
        <f t="shared" si="7"/>
        <v>1.0149597083647375</v>
      </c>
      <c r="O102">
        <v>4.8099999999999996</v>
      </c>
    </row>
    <row r="103" spans="1:16" ht="15" x14ac:dyDescent="0.25">
      <c r="A103" t="s">
        <v>292</v>
      </c>
      <c r="B103" t="s">
        <v>255</v>
      </c>
      <c r="C103">
        <v>36.799999999999997</v>
      </c>
      <c r="D103">
        <v>20</v>
      </c>
      <c r="E103">
        <f t="shared" si="4"/>
        <v>1.5710597609145582</v>
      </c>
      <c r="F103">
        <v>20</v>
      </c>
      <c r="G103">
        <f t="shared" si="5"/>
        <v>1.5710597609145582</v>
      </c>
      <c r="H103">
        <v>40</v>
      </c>
      <c r="I103">
        <f t="shared" si="6"/>
        <v>3.1421195218291165</v>
      </c>
      <c r="L103">
        <v>5.41</v>
      </c>
      <c r="M103">
        <v>5.84</v>
      </c>
      <c r="N103">
        <f t="shared" si="7"/>
        <v>1.1494742148532275</v>
      </c>
      <c r="O103">
        <v>4.71</v>
      </c>
    </row>
    <row r="104" spans="1:16" ht="15" x14ac:dyDescent="0.25">
      <c r="A104" t="s">
        <v>293</v>
      </c>
      <c r="B104" t="s">
        <v>294</v>
      </c>
      <c r="C104">
        <v>33.4</v>
      </c>
      <c r="D104">
        <v>14</v>
      </c>
      <c r="E104">
        <f t="shared" si="4"/>
        <v>1.1775972664893972</v>
      </c>
      <c r="F104">
        <v>15</v>
      </c>
      <c r="G104">
        <f t="shared" si="5"/>
        <v>1.2617113569529257</v>
      </c>
      <c r="H104">
        <v>29</v>
      </c>
      <c r="I104">
        <f t="shared" si="6"/>
        <v>2.4393086234423231</v>
      </c>
      <c r="L104">
        <v>6.03</v>
      </c>
      <c r="M104">
        <v>4.42</v>
      </c>
      <c r="N104">
        <f t="shared" si="7"/>
        <v>0.90884272706627633</v>
      </c>
      <c r="O104">
        <v>4.7</v>
      </c>
    </row>
    <row r="105" spans="1:16" ht="15" x14ac:dyDescent="0.25">
      <c r="A105" t="s">
        <v>291</v>
      </c>
      <c r="B105" t="s">
        <v>295</v>
      </c>
      <c r="C105">
        <v>29.7</v>
      </c>
      <c r="D105">
        <v>11</v>
      </c>
      <c r="E105">
        <f t="shared" si="4"/>
        <v>1.0051692236807406</v>
      </c>
      <c r="F105">
        <v>14</v>
      </c>
      <c r="G105">
        <f t="shared" si="5"/>
        <v>1.2793062846845789</v>
      </c>
      <c r="H105">
        <v>25</v>
      </c>
      <c r="I105">
        <f t="shared" si="6"/>
        <v>2.2844755083653192</v>
      </c>
      <c r="L105">
        <v>5.87</v>
      </c>
      <c r="M105">
        <v>4.63</v>
      </c>
      <c r="N105">
        <f t="shared" si="7"/>
        <v>1.0037711648906549</v>
      </c>
      <c r="O105">
        <v>4.62</v>
      </c>
    </row>
    <row r="106" spans="1:16" ht="15" x14ac:dyDescent="0.25">
      <c r="A106" t="s">
        <v>43</v>
      </c>
      <c r="B106" t="s">
        <v>178</v>
      </c>
      <c r="C106">
        <v>45.9</v>
      </c>
      <c r="D106">
        <v>19</v>
      </c>
      <c r="E106">
        <f t="shared" si="4"/>
        <v>1.2770415519863287</v>
      </c>
      <c r="F106">
        <v>23</v>
      </c>
      <c r="G106">
        <f t="shared" si="5"/>
        <v>1.5458924050360821</v>
      </c>
      <c r="H106">
        <v>42</v>
      </c>
      <c r="I106">
        <f t="shared" si="6"/>
        <v>2.822933957022411</v>
      </c>
      <c r="J106">
        <v>17.2</v>
      </c>
      <c r="M106">
        <v>6</v>
      </c>
      <c r="N106">
        <f t="shared" si="7"/>
        <v>1.0689930262005116</v>
      </c>
      <c r="O106">
        <v>4.5</v>
      </c>
    </row>
    <row r="107" spans="1:16" ht="15" x14ac:dyDescent="0.25">
      <c r="A107" t="s">
        <v>96</v>
      </c>
      <c r="B107" t="s">
        <v>253</v>
      </c>
      <c r="C107">
        <v>24.5</v>
      </c>
      <c r="D107">
        <v>9</v>
      </c>
      <c r="E107">
        <f t="shared" si="4"/>
        <v>0.94203933626852354</v>
      </c>
      <c r="F107">
        <v>11</v>
      </c>
      <c r="G107">
        <f t="shared" si="5"/>
        <v>1.1513814109948621</v>
      </c>
      <c r="H107">
        <v>20</v>
      </c>
      <c r="I107">
        <f t="shared" si="6"/>
        <v>2.0934207472633859</v>
      </c>
      <c r="J107">
        <v>15.4</v>
      </c>
      <c r="M107">
        <v>3.45</v>
      </c>
      <c r="N107">
        <f t="shared" si="7"/>
        <v>0.8157497072355604</v>
      </c>
      <c r="O107">
        <v>4.29</v>
      </c>
    </row>
    <row r="108" spans="1:16" ht="15" x14ac:dyDescent="0.25">
      <c r="A108" t="s">
        <v>296</v>
      </c>
      <c r="B108" t="s">
        <v>242</v>
      </c>
      <c r="C108">
        <v>36.799999999999997</v>
      </c>
      <c r="D108">
        <v>12</v>
      </c>
      <c r="E108">
        <f t="shared" si="4"/>
        <v>0.94263585654873494</v>
      </c>
      <c r="F108">
        <v>13</v>
      </c>
      <c r="G108">
        <f t="shared" si="5"/>
        <v>1.0211888445944628</v>
      </c>
      <c r="H108">
        <v>25</v>
      </c>
      <c r="I108">
        <f t="shared" si="6"/>
        <v>1.9638247011431977</v>
      </c>
      <c r="L108">
        <v>6.18</v>
      </c>
      <c r="M108" s="3">
        <v>5.24</v>
      </c>
      <c r="N108">
        <f t="shared" si="7"/>
        <v>1.0313775489436494</v>
      </c>
      <c r="O108">
        <v>4.2</v>
      </c>
      <c r="P108" s="3"/>
    </row>
    <row r="109" spans="1:16" ht="15" x14ac:dyDescent="0.25">
      <c r="A109" t="s">
        <v>297</v>
      </c>
      <c r="B109" t="s">
        <v>298</v>
      </c>
      <c r="C109">
        <v>40.6</v>
      </c>
      <c r="D109">
        <v>20</v>
      </c>
      <c r="E109">
        <f t="shared" si="4"/>
        <v>1.4658166023971602</v>
      </c>
      <c r="F109">
        <v>29</v>
      </c>
      <c r="G109">
        <f t="shared" si="5"/>
        <v>2.1254340734758821</v>
      </c>
      <c r="H109">
        <v>49</v>
      </c>
      <c r="I109">
        <f t="shared" si="6"/>
        <v>3.5912506758730425</v>
      </c>
      <c r="J109">
        <v>16</v>
      </c>
      <c r="M109">
        <v>4.91</v>
      </c>
      <c r="N109">
        <f t="shared" si="7"/>
        <v>0.92454432574380907</v>
      </c>
      <c r="O109">
        <v>4.2</v>
      </c>
    </row>
    <row r="110" spans="1:16" ht="15" x14ac:dyDescent="0.25">
      <c r="A110" t="s">
        <v>299</v>
      </c>
      <c r="B110" t="s">
        <v>189</v>
      </c>
      <c r="C110">
        <v>50.8</v>
      </c>
      <c r="D110">
        <v>30</v>
      </c>
      <c r="E110">
        <f t="shared" si="4"/>
        <v>1.8771154275988524</v>
      </c>
      <c r="F110">
        <v>40</v>
      </c>
      <c r="G110">
        <f t="shared" si="5"/>
        <v>2.5028205701318034</v>
      </c>
      <c r="H110">
        <v>70</v>
      </c>
      <c r="I110">
        <f t="shared" si="6"/>
        <v>4.379935997730656</v>
      </c>
      <c r="K110">
        <v>11.1</v>
      </c>
      <c r="M110">
        <v>8.68</v>
      </c>
      <c r="N110">
        <f t="shared" si="7"/>
        <v>1.4773531291502622</v>
      </c>
      <c r="O110">
        <v>6.17</v>
      </c>
    </row>
    <row r="111" spans="1:16" ht="15" x14ac:dyDescent="0.25">
      <c r="A111" t="s">
        <v>300</v>
      </c>
      <c r="B111" t="s">
        <v>301</v>
      </c>
      <c r="C111">
        <v>40.5</v>
      </c>
      <c r="D111">
        <v>25</v>
      </c>
      <c r="E111">
        <f t="shared" si="4"/>
        <v>1.8354617447517454</v>
      </c>
      <c r="F111">
        <v>27</v>
      </c>
      <c r="G111">
        <f t="shared" si="5"/>
        <v>1.9822986843318851</v>
      </c>
      <c r="H111">
        <v>52</v>
      </c>
      <c r="I111">
        <f t="shared" si="6"/>
        <v>3.8177604290836302</v>
      </c>
      <c r="K111">
        <v>11.6</v>
      </c>
      <c r="M111">
        <v>6.74</v>
      </c>
      <c r="N111">
        <f t="shared" si="7"/>
        <v>1.2705418465139193</v>
      </c>
      <c r="O111">
        <v>5.8500000000000005</v>
      </c>
    </row>
    <row r="112" spans="1:16" x14ac:dyDescent="0.3">
      <c r="A112" t="s">
        <v>72</v>
      </c>
      <c r="B112" t="s">
        <v>273</v>
      </c>
      <c r="C112">
        <v>47.8</v>
      </c>
      <c r="D112">
        <v>32</v>
      </c>
      <c r="E112">
        <f t="shared" si="4"/>
        <v>2.0901256422097658</v>
      </c>
      <c r="F112">
        <v>35</v>
      </c>
      <c r="G112">
        <f t="shared" si="5"/>
        <v>2.2860749211669313</v>
      </c>
      <c r="H112">
        <v>67</v>
      </c>
      <c r="I112">
        <f t="shared" si="6"/>
        <v>4.3762005633766972</v>
      </c>
      <c r="K112">
        <v>11.2</v>
      </c>
      <c r="M112">
        <v>9.82</v>
      </c>
      <c r="N112">
        <f t="shared" si="7"/>
        <v>1.7178840259042365</v>
      </c>
      <c r="O112">
        <v>5.72</v>
      </c>
    </row>
    <row r="113" spans="1:15" x14ac:dyDescent="0.3">
      <c r="A113" t="s">
        <v>302</v>
      </c>
      <c r="B113" t="s">
        <v>187</v>
      </c>
      <c r="C113">
        <v>34</v>
      </c>
      <c r="D113">
        <v>22</v>
      </c>
      <c r="E113">
        <f t="shared" si="4"/>
        <v>1.8274080775427219</v>
      </c>
      <c r="F113">
        <v>32</v>
      </c>
      <c r="G113">
        <f t="shared" si="5"/>
        <v>2.6580481127894138</v>
      </c>
      <c r="H113">
        <v>54</v>
      </c>
      <c r="I113">
        <f t="shared" si="6"/>
        <v>4.4854561903321359</v>
      </c>
      <c r="K113">
        <v>12.3</v>
      </c>
      <c r="M113">
        <v>6.7</v>
      </c>
      <c r="N113">
        <f t="shared" si="7"/>
        <v>1.3666438007343447</v>
      </c>
      <c r="O113">
        <v>5.6000000000000005</v>
      </c>
    </row>
    <row r="114" spans="1:15" ht="15" x14ac:dyDescent="0.25">
      <c r="A114" t="s">
        <v>73</v>
      </c>
      <c r="B114" t="s">
        <v>303</v>
      </c>
      <c r="C114">
        <v>29.7</v>
      </c>
      <c r="D114">
        <v>17</v>
      </c>
      <c r="E114">
        <f t="shared" si="4"/>
        <v>1.5534433456884171</v>
      </c>
      <c r="F114">
        <v>23</v>
      </c>
      <c r="G114">
        <f t="shared" si="5"/>
        <v>2.1017174676960937</v>
      </c>
      <c r="H114">
        <v>40</v>
      </c>
      <c r="I114">
        <f t="shared" si="6"/>
        <v>3.6551608133845108</v>
      </c>
      <c r="K114">
        <v>12.8</v>
      </c>
      <c r="M114">
        <v>5.4</v>
      </c>
      <c r="N114">
        <f t="shared" si="7"/>
        <v>1.170705030326034</v>
      </c>
      <c r="O114">
        <v>5.2</v>
      </c>
    </row>
    <row r="115" spans="1:15" ht="15" x14ac:dyDescent="0.25">
      <c r="A115" t="s">
        <v>304</v>
      </c>
      <c r="B115" t="s">
        <v>305</v>
      </c>
      <c r="C115">
        <v>33.1</v>
      </c>
      <c r="D115">
        <v>18</v>
      </c>
      <c r="E115">
        <f t="shared" si="4"/>
        <v>1.5237231662784587</v>
      </c>
      <c r="F115">
        <v>25</v>
      </c>
      <c r="G115">
        <f t="shared" si="5"/>
        <v>2.1162821753867482</v>
      </c>
      <c r="H115">
        <v>43</v>
      </c>
      <c r="I115">
        <f t="shared" si="6"/>
        <v>3.6400053416652067</v>
      </c>
      <c r="K115">
        <v>13.2</v>
      </c>
      <c r="M115">
        <v>7</v>
      </c>
      <c r="N115">
        <f t="shared" si="7"/>
        <v>1.4452102333376129</v>
      </c>
      <c r="O115">
        <v>4.75</v>
      </c>
    </row>
    <row r="116" spans="1:15" ht="15" x14ac:dyDescent="0.25">
      <c r="A116" t="s">
        <v>66</v>
      </c>
      <c r="B116" t="s">
        <v>189</v>
      </c>
      <c r="C116">
        <v>43.4</v>
      </c>
      <c r="D116">
        <v>17</v>
      </c>
      <c r="E116">
        <f t="shared" si="4"/>
        <v>1.1886725656277974</v>
      </c>
      <c r="F116">
        <v>21</v>
      </c>
      <c r="G116">
        <f t="shared" si="5"/>
        <v>1.4683602281284556</v>
      </c>
      <c r="H116">
        <v>38</v>
      </c>
      <c r="I116">
        <f t="shared" si="6"/>
        <v>2.6570327937562528</v>
      </c>
      <c r="K116">
        <v>12.8</v>
      </c>
      <c r="M116">
        <v>5.75</v>
      </c>
      <c r="N116">
        <f t="shared" si="7"/>
        <v>1.05064672676319</v>
      </c>
      <c r="O116">
        <v>4.7</v>
      </c>
    </row>
    <row r="117" spans="1:15" ht="15" x14ac:dyDescent="0.25">
      <c r="A117" t="s">
        <v>306</v>
      </c>
      <c r="B117" t="s">
        <v>307</v>
      </c>
      <c r="C117">
        <v>36</v>
      </c>
      <c r="D117">
        <v>23</v>
      </c>
      <c r="E117">
        <f t="shared" si="4"/>
        <v>1.8349556414511519</v>
      </c>
      <c r="F117">
        <v>25</v>
      </c>
      <c r="G117">
        <f t="shared" si="5"/>
        <v>1.994517001577339</v>
      </c>
      <c r="H117">
        <v>48</v>
      </c>
      <c r="I117">
        <f t="shared" si="6"/>
        <v>3.8294726430284909</v>
      </c>
      <c r="K117">
        <v>11.66</v>
      </c>
      <c r="M117">
        <v>7</v>
      </c>
      <c r="N117">
        <f t="shared" si="7"/>
        <v>1.3915141761705072</v>
      </c>
      <c r="O117">
        <v>5.5</v>
      </c>
    </row>
    <row r="118" spans="1:15" ht="15" x14ac:dyDescent="0.25">
      <c r="A118" t="s">
        <v>37</v>
      </c>
      <c r="B118" t="s">
        <v>308</v>
      </c>
      <c r="C118">
        <v>41.9</v>
      </c>
      <c r="D118">
        <v>13</v>
      </c>
      <c r="E118">
        <f t="shared" si="4"/>
        <v>0.93182630376829922</v>
      </c>
      <c r="F118">
        <v>17</v>
      </c>
      <c r="G118">
        <f t="shared" si="5"/>
        <v>1.2185420895431605</v>
      </c>
      <c r="H118">
        <v>30</v>
      </c>
      <c r="I118">
        <f t="shared" si="6"/>
        <v>2.1503683933114597</v>
      </c>
      <c r="K118">
        <v>11.8</v>
      </c>
      <c r="M118">
        <v>7.17</v>
      </c>
      <c r="N118">
        <f t="shared" si="7"/>
        <v>1.3310507004390892</v>
      </c>
      <c r="O118">
        <v>5.48</v>
      </c>
    </row>
    <row r="119" spans="1:15" ht="15" x14ac:dyDescent="0.25">
      <c r="A119" t="s">
        <v>309</v>
      </c>
      <c r="B119" t="s">
        <v>294</v>
      </c>
      <c r="C119">
        <v>35</v>
      </c>
      <c r="D119">
        <v>14</v>
      </c>
      <c r="E119">
        <f t="shared" si="4"/>
        <v>1.1393527563371719</v>
      </c>
      <c r="F119">
        <v>16</v>
      </c>
      <c r="G119">
        <f t="shared" si="5"/>
        <v>1.3021174358139109</v>
      </c>
      <c r="H119">
        <v>30</v>
      </c>
      <c r="I119">
        <f t="shared" si="6"/>
        <v>2.4414701921510829</v>
      </c>
      <c r="K119">
        <v>12.1</v>
      </c>
      <c r="M119">
        <v>5.66</v>
      </c>
      <c r="N119">
        <f t="shared" si="7"/>
        <v>1.1395189428047205</v>
      </c>
      <c r="O119">
        <v>5.2</v>
      </c>
    </row>
    <row r="120" spans="1:15" ht="15" x14ac:dyDescent="0.25">
      <c r="A120" t="s">
        <v>310</v>
      </c>
      <c r="B120" t="s">
        <v>311</v>
      </c>
      <c r="C120">
        <v>33.6</v>
      </c>
      <c r="D120">
        <v>17</v>
      </c>
      <c r="E120">
        <f t="shared" si="4"/>
        <v>1.4239286514317913</v>
      </c>
      <c r="F120">
        <v>20</v>
      </c>
      <c r="G120">
        <f t="shared" si="5"/>
        <v>1.6752101781550486</v>
      </c>
      <c r="H120">
        <v>37</v>
      </c>
      <c r="I120">
        <f t="shared" si="6"/>
        <v>3.0991388295868396</v>
      </c>
      <c r="K120">
        <v>12.54</v>
      </c>
      <c r="M120">
        <v>6.87</v>
      </c>
      <c r="N120">
        <f t="shared" si="7"/>
        <v>1.4088161325508681</v>
      </c>
      <c r="O120">
        <v>4.95</v>
      </c>
    </row>
    <row r="121" spans="1:15" ht="15" x14ac:dyDescent="0.25">
      <c r="A121" t="s">
        <v>312</v>
      </c>
      <c r="B121" t="s">
        <v>313</v>
      </c>
      <c r="C121">
        <v>37.799999999999997</v>
      </c>
      <c r="D121">
        <v>9</v>
      </c>
      <c r="E121">
        <f t="shared" si="4"/>
        <v>0.69372829978175743</v>
      </c>
      <c r="F121">
        <v>10</v>
      </c>
      <c r="G121">
        <f t="shared" si="5"/>
        <v>0.77080922197973056</v>
      </c>
      <c r="H121">
        <v>19</v>
      </c>
      <c r="I121">
        <f t="shared" si="6"/>
        <v>1.464537521761488</v>
      </c>
      <c r="K121">
        <v>12.77</v>
      </c>
      <c r="M121">
        <v>5.7</v>
      </c>
      <c r="N121">
        <f t="shared" si="7"/>
        <v>1.1084393032236666</v>
      </c>
      <c r="O121">
        <v>4.8</v>
      </c>
    </row>
    <row r="122" spans="1:15" ht="15" x14ac:dyDescent="0.25">
      <c r="A122" t="s">
        <v>100</v>
      </c>
      <c r="B122" t="s">
        <v>314</v>
      </c>
      <c r="C122">
        <v>39.5</v>
      </c>
      <c r="D122">
        <v>15</v>
      </c>
      <c r="E122">
        <f t="shared" si="4"/>
        <v>1.1208765116062909</v>
      </c>
      <c r="F122">
        <v>18</v>
      </c>
      <c r="G122">
        <f t="shared" si="5"/>
        <v>1.3450518139275491</v>
      </c>
      <c r="H122">
        <v>33</v>
      </c>
      <c r="I122">
        <f t="shared" si="6"/>
        <v>2.4659283255338398</v>
      </c>
      <c r="K122">
        <v>13.44</v>
      </c>
      <c r="M122">
        <v>4.68</v>
      </c>
      <c r="N122">
        <f t="shared" si="7"/>
        <v>0.89221575487003946</v>
      </c>
      <c r="O122">
        <v>4.6399999999999997</v>
      </c>
    </row>
    <row r="123" spans="1:15" ht="15" x14ac:dyDescent="0.25">
      <c r="A123" t="s">
        <v>315</v>
      </c>
      <c r="B123" t="s">
        <v>316</v>
      </c>
      <c r="C123">
        <v>45.1</v>
      </c>
      <c r="E123" t="str">
        <f t="shared" si="4"/>
        <v/>
      </c>
      <c r="G123" t="str">
        <f t="shared" si="5"/>
        <v/>
      </c>
      <c r="I123" t="str">
        <f t="shared" si="6"/>
        <v/>
      </c>
      <c r="K123">
        <v>13</v>
      </c>
      <c r="M123">
        <v>5.0600000000000005</v>
      </c>
      <c r="N123">
        <f t="shared" si="7"/>
        <v>0.90869189722760002</v>
      </c>
      <c r="O123">
        <v>4.5200000000000005</v>
      </c>
    </row>
    <row r="124" spans="1:15" ht="15" x14ac:dyDescent="0.25">
      <c r="A124" t="s">
        <v>317</v>
      </c>
      <c r="B124" t="s">
        <v>318</v>
      </c>
      <c r="C124">
        <v>42</v>
      </c>
      <c r="D124">
        <v>29</v>
      </c>
      <c r="E124">
        <f t="shared" si="4"/>
        <v>2.0751961021661578</v>
      </c>
      <c r="F124">
        <v>37</v>
      </c>
      <c r="G124">
        <f t="shared" si="5"/>
        <v>2.6476639924188907</v>
      </c>
      <c r="H124">
        <v>66</v>
      </c>
      <c r="I124">
        <f t="shared" si="6"/>
        <v>4.7228600945850481</v>
      </c>
      <c r="K124">
        <v>13.04</v>
      </c>
      <c r="M124">
        <v>8.9</v>
      </c>
      <c r="N124">
        <f t="shared" si="7"/>
        <v>1.6504361641314451</v>
      </c>
      <c r="O124">
        <v>5.81</v>
      </c>
    </row>
    <row r="125" spans="1:15" ht="15" x14ac:dyDescent="0.25">
      <c r="A125" t="s">
        <v>319</v>
      </c>
      <c r="B125" t="s">
        <v>187</v>
      </c>
      <c r="C125">
        <v>45.2</v>
      </c>
      <c r="D125">
        <v>22</v>
      </c>
      <c r="E125">
        <f t="shared" si="4"/>
        <v>1.4948009092634462</v>
      </c>
      <c r="F125">
        <v>32</v>
      </c>
      <c r="G125">
        <f t="shared" si="5"/>
        <v>2.1742558680195581</v>
      </c>
      <c r="H125">
        <v>54</v>
      </c>
      <c r="I125">
        <f t="shared" si="6"/>
        <v>3.6690567772830045</v>
      </c>
      <c r="K125">
        <v>12.08</v>
      </c>
      <c r="M125">
        <v>7.07</v>
      </c>
      <c r="N125">
        <f t="shared" si="7"/>
        <v>1.2683873821372393</v>
      </c>
      <c r="O125">
        <v>5.39</v>
      </c>
    </row>
    <row r="126" spans="1:15" x14ac:dyDescent="0.3">
      <c r="A126" t="s">
        <v>320</v>
      </c>
      <c r="B126" t="s">
        <v>321</v>
      </c>
      <c r="C126">
        <v>52.4</v>
      </c>
      <c r="D126">
        <v>38</v>
      </c>
      <c r="E126">
        <f t="shared" si="4"/>
        <v>2.3262201573700918</v>
      </c>
      <c r="F126">
        <v>48</v>
      </c>
      <c r="G126">
        <f t="shared" si="5"/>
        <v>2.9383833566780106</v>
      </c>
      <c r="H126">
        <v>86</v>
      </c>
      <c r="I126">
        <f t="shared" si="6"/>
        <v>5.264603514048102</v>
      </c>
      <c r="K126">
        <v>12.75</v>
      </c>
      <c r="M126">
        <v>7.23</v>
      </c>
      <c r="N126">
        <f t="shared" si="7"/>
        <v>1.2134767306294543</v>
      </c>
      <c r="O126">
        <v>5.36</v>
      </c>
    </row>
    <row r="127" spans="1:15" ht="15" x14ac:dyDescent="0.25">
      <c r="A127" t="s">
        <v>322</v>
      </c>
      <c r="B127" t="s">
        <v>323</v>
      </c>
      <c r="C127">
        <v>35.299999999999997</v>
      </c>
      <c r="D127">
        <v>17</v>
      </c>
      <c r="E127">
        <f t="shared" si="4"/>
        <v>1.3751932500475412</v>
      </c>
      <c r="F127">
        <v>22</v>
      </c>
      <c r="G127">
        <f t="shared" si="5"/>
        <v>1.7796618530027004</v>
      </c>
      <c r="H127">
        <v>39</v>
      </c>
      <c r="I127">
        <f t="shared" si="6"/>
        <v>3.1548551030502416</v>
      </c>
      <c r="K127">
        <v>12</v>
      </c>
      <c r="M127">
        <v>6.17</v>
      </c>
      <c r="N127">
        <f t="shared" si="7"/>
        <v>1.2374260358796514</v>
      </c>
      <c r="O127">
        <v>5.21</v>
      </c>
    </row>
    <row r="128" spans="1:15" ht="15" x14ac:dyDescent="0.25">
      <c r="A128" t="s">
        <v>324</v>
      </c>
      <c r="B128" t="s">
        <v>325</v>
      </c>
      <c r="C128">
        <v>29.9</v>
      </c>
      <c r="D128">
        <v>19</v>
      </c>
      <c r="E128">
        <f t="shared" si="4"/>
        <v>1.7279990732819799</v>
      </c>
      <c r="F128">
        <v>23</v>
      </c>
      <c r="G128">
        <f t="shared" si="5"/>
        <v>2.0917883518676601</v>
      </c>
      <c r="H128">
        <v>42</v>
      </c>
      <c r="I128">
        <f t="shared" si="6"/>
        <v>3.8197874251496398</v>
      </c>
      <c r="K128">
        <v>13.48</v>
      </c>
      <c r="M128">
        <v>4.6500000000000004</v>
      </c>
      <c r="N128">
        <f t="shared" si="7"/>
        <v>1.0050615491584376</v>
      </c>
      <c r="O128">
        <v>5.18</v>
      </c>
    </row>
    <row r="129" spans="1:15" ht="15" x14ac:dyDescent="0.25">
      <c r="A129" t="s">
        <v>326</v>
      </c>
      <c r="B129" t="s">
        <v>327</v>
      </c>
      <c r="C129">
        <v>60.8</v>
      </c>
      <c r="D129">
        <v>39</v>
      </c>
      <c r="E129">
        <f t="shared" si="4"/>
        <v>2.1496642983368943</v>
      </c>
      <c r="F129">
        <v>49</v>
      </c>
      <c r="G129">
        <f t="shared" si="5"/>
        <v>2.7008602722694315</v>
      </c>
      <c r="H129">
        <v>88</v>
      </c>
      <c r="I129">
        <f t="shared" si="6"/>
        <v>4.8505245706063258</v>
      </c>
      <c r="K129">
        <v>13.28</v>
      </c>
      <c r="M129">
        <v>9.2200000000000006</v>
      </c>
      <c r="N129">
        <f t="shared" si="7"/>
        <v>1.4471504170817338</v>
      </c>
      <c r="O129">
        <v>5.12</v>
      </c>
    </row>
    <row r="130" spans="1:15" ht="15" x14ac:dyDescent="0.25">
      <c r="A130" t="s">
        <v>328</v>
      </c>
      <c r="B130" t="s">
        <v>329</v>
      </c>
      <c r="C130">
        <v>28.5</v>
      </c>
      <c r="D130">
        <v>18</v>
      </c>
      <c r="E130">
        <f t="shared" si="4"/>
        <v>1.6933905624976913</v>
      </c>
      <c r="F130">
        <v>30</v>
      </c>
      <c r="G130">
        <f t="shared" si="5"/>
        <v>2.8223176041628188</v>
      </c>
      <c r="H130">
        <v>48</v>
      </c>
      <c r="I130">
        <f t="shared" si="6"/>
        <v>4.5157081666605103</v>
      </c>
      <c r="K130">
        <v>13.36</v>
      </c>
      <c r="M130">
        <v>4.93</v>
      </c>
      <c r="N130">
        <f t="shared" si="7"/>
        <v>1.0888687272217221</v>
      </c>
      <c r="O130">
        <v>5.08</v>
      </c>
    </row>
    <row r="131" spans="1:15" ht="15" x14ac:dyDescent="0.25">
      <c r="A131" t="s">
        <v>330</v>
      </c>
      <c r="B131" t="s">
        <v>331</v>
      </c>
      <c r="C131">
        <v>45.5</v>
      </c>
      <c r="D131">
        <v>16</v>
      </c>
      <c r="E131">
        <f t="shared" ref="E131:E194" si="8">IF(AND($C131&gt;0,D131&gt;0),D131/($C131^0.70558407859294),"")</f>
        <v>1.0820654716067628</v>
      </c>
      <c r="F131">
        <v>18</v>
      </c>
      <c r="G131">
        <f t="shared" ref="G131:G194" si="9">IF(AND($C131&gt;0,F131&gt;0),F131/($C131^0.70558407859294),"")</f>
        <v>1.2173236555576081</v>
      </c>
      <c r="H131">
        <v>34</v>
      </c>
      <c r="I131">
        <f t="shared" ref="I131:I194" si="10">IF(AND($C131&gt;0,H131&gt;0),H131/($C131^0.70558407859294),"")</f>
        <v>2.2993891271643712</v>
      </c>
      <c r="K131">
        <v>14.69</v>
      </c>
      <c r="M131">
        <v>6.41</v>
      </c>
      <c r="N131">
        <f t="shared" ref="N131:N194" si="11">IF(AND($C131&gt;0,M131&gt;0),M131/($C131^0.450818786555515),"")</f>
        <v>1.1465561906664432</v>
      </c>
      <c r="O131">
        <v>4.57</v>
      </c>
    </row>
    <row r="132" spans="1:15" x14ac:dyDescent="0.3">
      <c r="A132" t="s">
        <v>332</v>
      </c>
      <c r="B132" t="s">
        <v>333</v>
      </c>
      <c r="C132">
        <v>66.3</v>
      </c>
      <c r="D132">
        <v>17</v>
      </c>
      <c r="E132">
        <f t="shared" si="8"/>
        <v>0.8814911913436716</v>
      </c>
      <c r="F132">
        <v>23</v>
      </c>
      <c r="G132">
        <f t="shared" si="9"/>
        <v>1.1926057294649675</v>
      </c>
      <c r="H132">
        <v>40</v>
      </c>
      <c r="I132">
        <f t="shared" si="10"/>
        <v>2.0740969208086391</v>
      </c>
      <c r="J132">
        <v>17</v>
      </c>
      <c r="M132">
        <v>4.66</v>
      </c>
      <c r="N132">
        <f t="shared" si="11"/>
        <v>0.7034178715420577</v>
      </c>
    </row>
    <row r="133" spans="1:15" x14ac:dyDescent="0.3">
      <c r="A133" t="s">
        <v>334</v>
      </c>
      <c r="B133" t="s">
        <v>335</v>
      </c>
      <c r="C133">
        <v>38.4</v>
      </c>
      <c r="D133">
        <v>20</v>
      </c>
      <c r="E133">
        <f t="shared" si="8"/>
        <v>1.5245831253638866</v>
      </c>
      <c r="F133">
        <v>27</v>
      </c>
      <c r="G133">
        <f t="shared" si="9"/>
        <v>2.0581872192412467</v>
      </c>
      <c r="H133">
        <v>47</v>
      </c>
      <c r="I133">
        <f t="shared" si="10"/>
        <v>3.5827703446051333</v>
      </c>
      <c r="J133">
        <v>14.1</v>
      </c>
      <c r="M133">
        <v>5.63</v>
      </c>
      <c r="N133">
        <f t="shared" si="11"/>
        <v>1.0870815245717638</v>
      </c>
      <c r="O133">
        <v>5.88</v>
      </c>
    </row>
    <row r="134" spans="1:15" ht="15" x14ac:dyDescent="0.25">
      <c r="A134" t="s">
        <v>336</v>
      </c>
      <c r="B134" t="s">
        <v>27</v>
      </c>
      <c r="C134">
        <v>37.799999999999997</v>
      </c>
      <c r="D134">
        <v>24</v>
      </c>
      <c r="E134">
        <f t="shared" si="8"/>
        <v>1.8499421327513532</v>
      </c>
      <c r="F134">
        <v>26</v>
      </c>
      <c r="G134">
        <f t="shared" si="9"/>
        <v>2.0041039771472993</v>
      </c>
      <c r="H134">
        <v>50</v>
      </c>
      <c r="I134">
        <f t="shared" si="10"/>
        <v>3.8540461098986527</v>
      </c>
      <c r="J134">
        <v>13.8</v>
      </c>
      <c r="M134">
        <v>6.41</v>
      </c>
      <c r="N134">
        <f t="shared" si="11"/>
        <v>1.2465080585374917</v>
      </c>
      <c r="O134">
        <v>5.51</v>
      </c>
    </row>
    <row r="135" spans="1:15" ht="15" x14ac:dyDescent="0.25">
      <c r="A135" t="s">
        <v>337</v>
      </c>
      <c r="B135" t="s">
        <v>50</v>
      </c>
      <c r="C135">
        <v>41</v>
      </c>
      <c r="D135">
        <v>26</v>
      </c>
      <c r="E135">
        <f t="shared" si="8"/>
        <v>1.8924252604396345</v>
      </c>
      <c r="F135">
        <v>41</v>
      </c>
      <c r="G135">
        <f t="shared" si="9"/>
        <v>2.9842090645394239</v>
      </c>
      <c r="H135">
        <v>67</v>
      </c>
      <c r="I135">
        <f t="shared" si="10"/>
        <v>4.8766343249790589</v>
      </c>
      <c r="J135">
        <v>13.7</v>
      </c>
      <c r="M135">
        <v>7.02</v>
      </c>
      <c r="N135">
        <f t="shared" si="11"/>
        <v>1.3160241254443727</v>
      </c>
      <c r="O135">
        <v>6.46</v>
      </c>
    </row>
    <row r="136" spans="1:15" ht="15" x14ac:dyDescent="0.25">
      <c r="A136" t="s">
        <v>338</v>
      </c>
      <c r="B136" t="s">
        <v>339</v>
      </c>
      <c r="C136">
        <v>45</v>
      </c>
      <c r="D136">
        <v>36</v>
      </c>
      <c r="E136">
        <f t="shared" si="8"/>
        <v>2.453703444188259</v>
      </c>
      <c r="F136">
        <v>44</v>
      </c>
      <c r="G136">
        <f t="shared" si="9"/>
        <v>2.9989708762300946</v>
      </c>
      <c r="H136">
        <v>80</v>
      </c>
      <c r="I136">
        <f t="shared" si="10"/>
        <v>5.4526743204183541</v>
      </c>
      <c r="J136">
        <v>13.6</v>
      </c>
      <c r="M136">
        <v>9.8000000000000007</v>
      </c>
      <c r="N136">
        <f t="shared" si="11"/>
        <v>1.7616791579102478</v>
      </c>
      <c r="O136">
        <v>6.62</v>
      </c>
    </row>
    <row r="137" spans="1:15" ht="15" x14ac:dyDescent="0.25">
      <c r="A137" t="s">
        <v>340</v>
      </c>
      <c r="B137" t="s">
        <v>341</v>
      </c>
      <c r="C137">
        <v>38.9</v>
      </c>
      <c r="D137">
        <v>17</v>
      </c>
      <c r="E137">
        <f t="shared" si="8"/>
        <v>1.2841205523650745</v>
      </c>
      <c r="F137">
        <v>23</v>
      </c>
      <c r="G137">
        <f t="shared" si="9"/>
        <v>1.7373395708468653</v>
      </c>
      <c r="H137">
        <v>40</v>
      </c>
      <c r="I137">
        <f t="shared" si="10"/>
        <v>3.02146012321194</v>
      </c>
      <c r="L137">
        <v>5.2</v>
      </c>
      <c r="M137">
        <v>5.14</v>
      </c>
      <c r="N137">
        <f t="shared" si="11"/>
        <v>0.98669736643498807</v>
      </c>
      <c r="O137">
        <v>5.4</v>
      </c>
    </row>
    <row r="138" spans="1:15" ht="15" x14ac:dyDescent="0.25">
      <c r="A138" t="s">
        <v>342</v>
      </c>
      <c r="B138" t="s">
        <v>276</v>
      </c>
      <c r="C138">
        <v>37.4</v>
      </c>
      <c r="D138">
        <v>18</v>
      </c>
      <c r="E138">
        <f t="shared" si="8"/>
        <v>1.3979104290098503</v>
      </c>
      <c r="F138">
        <v>25</v>
      </c>
      <c r="G138">
        <f t="shared" si="9"/>
        <v>1.9415422625136809</v>
      </c>
      <c r="H138">
        <v>43</v>
      </c>
      <c r="I138">
        <f t="shared" si="10"/>
        <v>3.339452691523531</v>
      </c>
      <c r="L138">
        <v>5.8</v>
      </c>
      <c r="M138">
        <v>5.61</v>
      </c>
      <c r="N138">
        <f t="shared" si="11"/>
        <v>1.0961823224203757</v>
      </c>
      <c r="O138">
        <v>4.9000000000000004</v>
      </c>
    </row>
    <row r="139" spans="1:15" ht="15" x14ac:dyDescent="0.25">
      <c r="A139" t="s">
        <v>343</v>
      </c>
      <c r="B139" t="s">
        <v>344</v>
      </c>
      <c r="C139">
        <v>49.7</v>
      </c>
      <c r="D139">
        <v>19</v>
      </c>
      <c r="E139">
        <f t="shared" si="8"/>
        <v>1.2073454268542831</v>
      </c>
      <c r="F139">
        <v>21</v>
      </c>
      <c r="G139">
        <f t="shared" si="9"/>
        <v>1.3344344191547342</v>
      </c>
      <c r="H139">
        <v>40</v>
      </c>
      <c r="I139">
        <f t="shared" si="10"/>
        <v>2.5417798460090175</v>
      </c>
      <c r="L139">
        <v>5.3</v>
      </c>
      <c r="M139">
        <v>5.8</v>
      </c>
      <c r="N139">
        <f t="shared" si="11"/>
        <v>0.99696213700343417</v>
      </c>
      <c r="O139">
        <v>5.24</v>
      </c>
    </row>
    <row r="140" spans="1:15" ht="15" x14ac:dyDescent="0.25">
      <c r="A140" t="s">
        <v>345</v>
      </c>
      <c r="B140" t="s">
        <v>346</v>
      </c>
      <c r="C140">
        <v>43.6</v>
      </c>
      <c r="D140">
        <v>19</v>
      </c>
      <c r="E140">
        <f t="shared" si="8"/>
        <v>1.3242135791962686</v>
      </c>
      <c r="F140">
        <v>20</v>
      </c>
      <c r="G140">
        <f t="shared" si="9"/>
        <v>1.3939090307329143</v>
      </c>
      <c r="H140">
        <v>39</v>
      </c>
      <c r="I140">
        <f t="shared" si="10"/>
        <v>2.7181226099291829</v>
      </c>
      <c r="L140">
        <v>5.5</v>
      </c>
      <c r="M140">
        <v>6.97</v>
      </c>
      <c r="N140">
        <f t="shared" si="11"/>
        <v>1.2709295235606179</v>
      </c>
      <c r="O140">
        <v>5.32</v>
      </c>
    </row>
    <row r="141" spans="1:15" ht="15" x14ac:dyDescent="0.25">
      <c r="A141" t="s">
        <v>347</v>
      </c>
      <c r="B141" t="s">
        <v>348</v>
      </c>
      <c r="C141">
        <v>24</v>
      </c>
      <c r="D141">
        <v>7</v>
      </c>
      <c r="E141">
        <f t="shared" si="8"/>
        <v>0.74343493063637989</v>
      </c>
      <c r="F141">
        <v>11</v>
      </c>
      <c r="G141">
        <f t="shared" si="9"/>
        <v>1.1682548910000254</v>
      </c>
      <c r="H141">
        <v>18</v>
      </c>
      <c r="I141">
        <f t="shared" si="10"/>
        <v>1.9116898216364053</v>
      </c>
      <c r="J141">
        <v>16.47</v>
      </c>
      <c r="M141">
        <v>2.97</v>
      </c>
      <c r="N141">
        <f t="shared" si="11"/>
        <v>0.70881237653595108</v>
      </c>
      <c r="O141">
        <v>5.0999999999999996</v>
      </c>
    </row>
    <row r="142" spans="1:15" ht="15" x14ac:dyDescent="0.25">
      <c r="A142" t="s">
        <v>52</v>
      </c>
      <c r="B142" t="s">
        <v>349</v>
      </c>
      <c r="C142">
        <v>34.200000000000003</v>
      </c>
      <c r="D142">
        <v>13</v>
      </c>
      <c r="E142">
        <f t="shared" si="8"/>
        <v>1.075372572934802</v>
      </c>
      <c r="F142">
        <v>19</v>
      </c>
      <c r="G142">
        <f t="shared" si="9"/>
        <v>1.5716983758277876</v>
      </c>
      <c r="H142">
        <v>32</v>
      </c>
      <c r="I142">
        <f t="shared" si="10"/>
        <v>2.6470709487625896</v>
      </c>
      <c r="J142">
        <v>15.13</v>
      </c>
      <c r="M142">
        <v>3.6</v>
      </c>
      <c r="N142">
        <f t="shared" si="11"/>
        <v>0.73237702712891184</v>
      </c>
      <c r="O142">
        <v>5.24</v>
      </c>
    </row>
    <row r="143" spans="1:15" ht="15" x14ac:dyDescent="0.25">
      <c r="A143" t="s">
        <v>17</v>
      </c>
      <c r="B143" t="s">
        <v>212</v>
      </c>
      <c r="C143">
        <v>62.4</v>
      </c>
      <c r="D143">
        <v>18</v>
      </c>
      <c r="E143">
        <f t="shared" si="8"/>
        <v>0.974134311301178</v>
      </c>
      <c r="F143">
        <v>26</v>
      </c>
      <c r="G143">
        <f t="shared" si="9"/>
        <v>1.4070828941017015</v>
      </c>
      <c r="H143">
        <v>44</v>
      </c>
      <c r="I143">
        <f t="shared" si="10"/>
        <v>2.3812172054028795</v>
      </c>
      <c r="J143">
        <v>13.5</v>
      </c>
      <c r="M143">
        <v>7.62</v>
      </c>
      <c r="N143">
        <f t="shared" si="11"/>
        <v>1.1820940544439575</v>
      </c>
      <c r="O143">
        <v>5.6</v>
      </c>
    </row>
    <row r="144" spans="1:15" ht="15" x14ac:dyDescent="0.25">
      <c r="A144" t="s">
        <v>350</v>
      </c>
      <c r="B144" t="s">
        <v>351</v>
      </c>
      <c r="C144">
        <v>37.9</v>
      </c>
      <c r="D144">
        <v>22</v>
      </c>
      <c r="E144">
        <f t="shared" si="8"/>
        <v>1.6926220275571078</v>
      </c>
      <c r="F144">
        <v>31</v>
      </c>
      <c r="G144">
        <f t="shared" si="9"/>
        <v>2.3850583115577426</v>
      </c>
      <c r="H144">
        <v>53</v>
      </c>
      <c r="I144">
        <f t="shared" si="10"/>
        <v>4.07768033911485</v>
      </c>
      <c r="J144">
        <v>15.12</v>
      </c>
      <c r="M144">
        <v>5.05</v>
      </c>
      <c r="N144">
        <f t="shared" si="11"/>
        <v>0.98086935241409012</v>
      </c>
      <c r="O144">
        <v>5.0999999999999996</v>
      </c>
    </row>
    <row r="145" spans="1:15" ht="15" x14ac:dyDescent="0.25">
      <c r="A145" t="s">
        <v>352</v>
      </c>
      <c r="B145" t="s">
        <v>240</v>
      </c>
      <c r="C145">
        <v>33.4</v>
      </c>
      <c r="D145">
        <v>24</v>
      </c>
      <c r="E145">
        <f t="shared" si="8"/>
        <v>2.018738171124681</v>
      </c>
      <c r="F145">
        <v>34</v>
      </c>
      <c r="G145">
        <f t="shared" si="9"/>
        <v>2.8598790757599648</v>
      </c>
      <c r="H145">
        <v>58</v>
      </c>
      <c r="I145">
        <f t="shared" si="10"/>
        <v>4.8786172468846463</v>
      </c>
      <c r="J145">
        <v>13.56</v>
      </c>
      <c r="M145">
        <v>5.7</v>
      </c>
      <c r="N145">
        <f t="shared" si="11"/>
        <v>1.1720370009678225</v>
      </c>
      <c r="O145">
        <v>5.97</v>
      </c>
    </row>
    <row r="146" spans="1:15" ht="15" x14ac:dyDescent="0.25">
      <c r="A146" t="s">
        <v>353</v>
      </c>
      <c r="B146" t="s">
        <v>354</v>
      </c>
      <c r="C146">
        <v>40.9</v>
      </c>
      <c r="D146">
        <v>26</v>
      </c>
      <c r="E146">
        <f t="shared" si="8"/>
        <v>1.8956887935670939</v>
      </c>
      <c r="F146">
        <v>35</v>
      </c>
      <c r="G146">
        <f t="shared" si="9"/>
        <v>2.5518887605710878</v>
      </c>
      <c r="H146">
        <v>61</v>
      </c>
      <c r="I146">
        <f t="shared" si="10"/>
        <v>4.4475775541381815</v>
      </c>
      <c r="J146">
        <v>13.68</v>
      </c>
      <c r="M146">
        <v>6.05</v>
      </c>
      <c r="N146">
        <f t="shared" si="11"/>
        <v>1.1354296439948295</v>
      </c>
      <c r="O146">
        <v>5.71</v>
      </c>
    </row>
    <row r="147" spans="1:15" x14ac:dyDescent="0.3">
      <c r="A147" t="s">
        <v>121</v>
      </c>
      <c r="B147" t="s">
        <v>355</v>
      </c>
      <c r="C147">
        <v>44.5</v>
      </c>
      <c r="D147">
        <v>26</v>
      </c>
      <c r="E147">
        <f t="shared" si="8"/>
        <v>1.7861452313076775</v>
      </c>
      <c r="F147">
        <v>34</v>
      </c>
      <c r="G147">
        <f t="shared" si="9"/>
        <v>2.3357283794023478</v>
      </c>
      <c r="H147">
        <v>60</v>
      </c>
      <c r="I147">
        <f t="shared" si="10"/>
        <v>4.1218736107100256</v>
      </c>
      <c r="J147">
        <v>12.85</v>
      </c>
      <c r="M147">
        <v>6.8</v>
      </c>
      <c r="N147">
        <f t="shared" si="11"/>
        <v>1.2285624936102422</v>
      </c>
      <c r="O147">
        <v>5.62</v>
      </c>
    </row>
    <row r="148" spans="1:15" ht="15" x14ac:dyDescent="0.25">
      <c r="A148" t="s">
        <v>356</v>
      </c>
      <c r="B148" t="s">
        <v>240</v>
      </c>
      <c r="C148">
        <v>41.5</v>
      </c>
      <c r="D148">
        <v>26</v>
      </c>
      <c r="E148">
        <f t="shared" si="8"/>
        <v>1.8763090466655727</v>
      </c>
      <c r="F148">
        <v>32</v>
      </c>
      <c r="G148">
        <f t="shared" si="9"/>
        <v>2.3093034420499357</v>
      </c>
      <c r="H148">
        <v>58</v>
      </c>
      <c r="I148">
        <f t="shared" si="10"/>
        <v>4.1856124887155088</v>
      </c>
      <c r="J148">
        <v>13</v>
      </c>
      <c r="M148">
        <v>7.05</v>
      </c>
      <c r="N148">
        <f t="shared" si="11"/>
        <v>1.3144456619168601</v>
      </c>
      <c r="O148">
        <v>5.68</v>
      </c>
    </row>
    <row r="149" spans="1:15" x14ac:dyDescent="0.3">
      <c r="A149" t="s">
        <v>357</v>
      </c>
      <c r="B149" t="s">
        <v>358</v>
      </c>
      <c r="C149">
        <v>52.6</v>
      </c>
      <c r="D149">
        <v>31</v>
      </c>
      <c r="E149">
        <f t="shared" si="8"/>
        <v>1.8926118426379064</v>
      </c>
      <c r="F149">
        <v>40</v>
      </c>
      <c r="G149">
        <f t="shared" si="9"/>
        <v>2.4420797969521373</v>
      </c>
      <c r="H149">
        <v>71</v>
      </c>
      <c r="I149">
        <f t="shared" si="10"/>
        <v>4.3346916395900434</v>
      </c>
      <c r="J149">
        <v>13.41</v>
      </c>
      <c r="M149">
        <v>9.5500000000000007</v>
      </c>
      <c r="N149">
        <f t="shared" si="11"/>
        <v>1.6001130482816723</v>
      </c>
      <c r="O149">
        <v>6.05</v>
      </c>
    </row>
    <row r="150" spans="1:15" ht="15" x14ac:dyDescent="0.25">
      <c r="A150" t="s">
        <v>10</v>
      </c>
      <c r="B150" t="s">
        <v>196</v>
      </c>
      <c r="C150">
        <v>55.4</v>
      </c>
      <c r="D150">
        <v>33</v>
      </c>
      <c r="E150">
        <f t="shared" si="8"/>
        <v>1.9423219092950166</v>
      </c>
      <c r="F150">
        <v>46</v>
      </c>
      <c r="G150">
        <f t="shared" si="9"/>
        <v>2.7074790250779022</v>
      </c>
      <c r="H150">
        <v>79</v>
      </c>
      <c r="I150">
        <f t="shared" si="10"/>
        <v>4.6498009343729185</v>
      </c>
      <c r="J150">
        <v>13.59</v>
      </c>
      <c r="M150">
        <v>7.05</v>
      </c>
      <c r="N150">
        <f t="shared" si="11"/>
        <v>1.1539371638164966</v>
      </c>
      <c r="O150">
        <v>5.85</v>
      </c>
    </row>
    <row r="151" spans="1:15" ht="15" x14ac:dyDescent="0.25">
      <c r="A151" t="s">
        <v>195</v>
      </c>
      <c r="B151" t="s">
        <v>189</v>
      </c>
      <c r="C151">
        <v>47.6</v>
      </c>
      <c r="D151">
        <v>33</v>
      </c>
      <c r="E151">
        <f t="shared" si="8"/>
        <v>2.1618282308499723</v>
      </c>
      <c r="F151">
        <v>40</v>
      </c>
      <c r="G151">
        <f t="shared" si="9"/>
        <v>2.6203978555757237</v>
      </c>
      <c r="H151">
        <v>73</v>
      </c>
      <c r="I151">
        <f t="shared" si="10"/>
        <v>4.7822260864256956</v>
      </c>
      <c r="J151">
        <v>13.72</v>
      </c>
      <c r="M151">
        <v>6.7</v>
      </c>
      <c r="N151">
        <f t="shared" si="11"/>
        <v>1.1742973260281173</v>
      </c>
      <c r="O151">
        <v>6.02</v>
      </c>
    </row>
    <row r="152" spans="1:15" ht="15" x14ac:dyDescent="0.25">
      <c r="A152" t="s">
        <v>193</v>
      </c>
      <c r="B152" t="s">
        <v>194</v>
      </c>
      <c r="C152">
        <v>76.3</v>
      </c>
      <c r="D152">
        <v>42</v>
      </c>
      <c r="E152">
        <f t="shared" si="8"/>
        <v>1.9722862584236518</v>
      </c>
      <c r="F152">
        <v>52</v>
      </c>
      <c r="G152">
        <f t="shared" si="9"/>
        <v>2.4418782247149977</v>
      </c>
      <c r="H152">
        <v>94</v>
      </c>
      <c r="I152">
        <f t="shared" si="10"/>
        <v>4.4141644831386495</v>
      </c>
      <c r="J152">
        <v>16.03</v>
      </c>
      <c r="M152">
        <v>8.1199999999999992</v>
      </c>
      <c r="N152">
        <f t="shared" si="11"/>
        <v>1.1504787499149827</v>
      </c>
      <c r="O152">
        <v>4.7</v>
      </c>
    </row>
    <row r="153" spans="1:15" ht="15" x14ac:dyDescent="0.25">
      <c r="A153" t="s">
        <v>1</v>
      </c>
      <c r="B153" t="s">
        <v>359</v>
      </c>
      <c r="C153">
        <v>45.7</v>
      </c>
      <c r="D153">
        <v>45</v>
      </c>
      <c r="E153">
        <f t="shared" si="8"/>
        <v>3.0339056532552773</v>
      </c>
      <c r="F153">
        <v>62</v>
      </c>
      <c r="G153">
        <f t="shared" si="9"/>
        <v>4.1800477889294934</v>
      </c>
      <c r="H153">
        <v>107</v>
      </c>
      <c r="I153">
        <f t="shared" si="10"/>
        <v>7.2139534421847706</v>
      </c>
      <c r="J153">
        <v>12.47</v>
      </c>
      <c r="M153">
        <v>8.1</v>
      </c>
      <c r="N153">
        <f t="shared" si="11"/>
        <v>1.4459844139197817</v>
      </c>
      <c r="O153">
        <v>7.3</v>
      </c>
    </row>
    <row r="154" spans="1:15" ht="15" x14ac:dyDescent="0.25">
      <c r="A154" t="s">
        <v>360</v>
      </c>
      <c r="B154" t="s">
        <v>212</v>
      </c>
      <c r="C154">
        <v>43.9</v>
      </c>
      <c r="D154">
        <v>13</v>
      </c>
      <c r="E154">
        <f t="shared" si="8"/>
        <v>0.90166775135366839</v>
      </c>
      <c r="F154">
        <v>17</v>
      </c>
      <c r="G154">
        <f t="shared" si="9"/>
        <v>1.1791039825394125</v>
      </c>
      <c r="H154">
        <v>30</v>
      </c>
      <c r="I154">
        <f t="shared" si="10"/>
        <v>2.0807717338930809</v>
      </c>
      <c r="L154">
        <v>5.41</v>
      </c>
      <c r="M154">
        <v>5.1100000000000003</v>
      </c>
      <c r="N154">
        <f t="shared" si="11"/>
        <v>0.92889588328072725</v>
      </c>
      <c r="O154">
        <v>5.0999999999999996</v>
      </c>
    </row>
    <row r="155" spans="1:15" ht="15" x14ac:dyDescent="0.25">
      <c r="A155" t="s">
        <v>361</v>
      </c>
      <c r="B155" t="s">
        <v>362</v>
      </c>
      <c r="C155">
        <v>35.200000000000003</v>
      </c>
      <c r="D155">
        <v>14</v>
      </c>
      <c r="E155">
        <f t="shared" si="8"/>
        <v>1.1347812607955221</v>
      </c>
      <c r="F155">
        <v>18</v>
      </c>
      <c r="G155">
        <f t="shared" si="9"/>
        <v>1.4590044781656715</v>
      </c>
      <c r="H155">
        <v>32</v>
      </c>
      <c r="I155">
        <f t="shared" si="10"/>
        <v>2.5937857389611936</v>
      </c>
      <c r="L155">
        <v>6.32</v>
      </c>
      <c r="M155">
        <v>3.94</v>
      </c>
      <c r="N155">
        <f t="shared" si="11"/>
        <v>0.7911990095413689</v>
      </c>
      <c r="O155">
        <v>4.37</v>
      </c>
    </row>
    <row r="156" spans="1:15" ht="15" x14ac:dyDescent="0.25">
      <c r="A156" t="s">
        <v>57</v>
      </c>
      <c r="B156" t="s">
        <v>242</v>
      </c>
      <c r="C156">
        <v>37.799999999999997</v>
      </c>
      <c r="D156">
        <v>20</v>
      </c>
      <c r="E156">
        <f t="shared" si="8"/>
        <v>1.5416184439594611</v>
      </c>
      <c r="F156">
        <v>25</v>
      </c>
      <c r="G156">
        <f t="shared" si="9"/>
        <v>1.9270230549493264</v>
      </c>
      <c r="H156">
        <v>45</v>
      </c>
      <c r="I156">
        <f t="shared" si="10"/>
        <v>3.4686414989087875</v>
      </c>
      <c r="L156">
        <v>5.28</v>
      </c>
      <c r="M156">
        <v>4.62</v>
      </c>
      <c r="N156">
        <f t="shared" si="11"/>
        <v>0.89841922471812974</v>
      </c>
      <c r="O156">
        <v>5.0999999999999996</v>
      </c>
    </row>
    <row r="157" spans="1:15" ht="15" x14ac:dyDescent="0.25">
      <c r="A157" t="s">
        <v>363</v>
      </c>
      <c r="B157" t="s">
        <v>340</v>
      </c>
      <c r="C157">
        <v>57.1</v>
      </c>
      <c r="D157">
        <v>26</v>
      </c>
      <c r="E157">
        <f t="shared" si="8"/>
        <v>1.4980243684377239</v>
      </c>
      <c r="F157">
        <v>33</v>
      </c>
      <c r="G157">
        <f t="shared" si="9"/>
        <v>1.9013386214786496</v>
      </c>
      <c r="H157">
        <v>59</v>
      </c>
      <c r="I157">
        <f t="shared" si="10"/>
        <v>3.3993629899163733</v>
      </c>
      <c r="L157">
        <v>5.37</v>
      </c>
      <c r="M157">
        <v>7.47</v>
      </c>
      <c r="N157">
        <f t="shared" si="11"/>
        <v>1.2061353414300591</v>
      </c>
      <c r="O157">
        <v>5.27</v>
      </c>
    </row>
    <row r="158" spans="1:15" ht="15" x14ac:dyDescent="0.25">
      <c r="A158" t="s">
        <v>364</v>
      </c>
      <c r="B158" t="s">
        <v>365</v>
      </c>
      <c r="C158">
        <v>54.2</v>
      </c>
      <c r="D158">
        <v>27</v>
      </c>
      <c r="E158">
        <f t="shared" si="8"/>
        <v>1.6139180371173603</v>
      </c>
      <c r="F158">
        <v>33</v>
      </c>
      <c r="G158">
        <f t="shared" si="9"/>
        <v>1.972566489810107</v>
      </c>
      <c r="H158">
        <v>60</v>
      </c>
      <c r="I158">
        <f t="shared" si="10"/>
        <v>3.586484526927467</v>
      </c>
      <c r="L158">
        <v>5.94</v>
      </c>
      <c r="M158">
        <v>6.38</v>
      </c>
      <c r="N158">
        <f t="shared" si="11"/>
        <v>1.054632679389818</v>
      </c>
      <c r="O158">
        <v>5.0199999999999996</v>
      </c>
    </row>
    <row r="159" spans="1:15" ht="15" x14ac:dyDescent="0.25">
      <c r="A159" t="s">
        <v>366</v>
      </c>
      <c r="B159" t="s">
        <v>222</v>
      </c>
      <c r="C159">
        <v>44.4</v>
      </c>
      <c r="D159">
        <v>35</v>
      </c>
      <c r="E159">
        <f t="shared" si="8"/>
        <v>2.4082460093112745</v>
      </c>
      <c r="F159">
        <v>46</v>
      </c>
      <c r="G159">
        <f t="shared" si="9"/>
        <v>3.1651233265233896</v>
      </c>
      <c r="H159">
        <v>81</v>
      </c>
      <c r="I159">
        <f t="shared" si="10"/>
        <v>5.5733693358346637</v>
      </c>
      <c r="L159">
        <v>5.27</v>
      </c>
      <c r="M159">
        <v>7.15</v>
      </c>
      <c r="N159">
        <f t="shared" si="11"/>
        <v>1.2931081538741906</v>
      </c>
      <c r="O159">
        <v>5.9</v>
      </c>
    </row>
    <row r="160" spans="1:15" x14ac:dyDescent="0.3">
      <c r="A160" t="s">
        <v>367</v>
      </c>
      <c r="B160" t="s">
        <v>368</v>
      </c>
      <c r="C160">
        <v>46</v>
      </c>
      <c r="D160">
        <v>17</v>
      </c>
      <c r="E160">
        <f t="shared" si="8"/>
        <v>1.1408629298308357</v>
      </c>
      <c r="F160">
        <v>24</v>
      </c>
      <c r="G160">
        <f t="shared" si="9"/>
        <v>1.6106300185847093</v>
      </c>
      <c r="H160">
        <v>41</v>
      </c>
      <c r="I160">
        <f t="shared" si="10"/>
        <v>2.751492948415545</v>
      </c>
      <c r="J160">
        <v>13.7</v>
      </c>
      <c r="M160">
        <v>9.15</v>
      </c>
      <c r="N160">
        <f t="shared" si="11"/>
        <v>1.6286157335166265</v>
      </c>
      <c r="O160">
        <v>5.48</v>
      </c>
    </row>
    <row r="161" spans="1:15" ht="15" x14ac:dyDescent="0.25">
      <c r="A161" t="s">
        <v>68</v>
      </c>
      <c r="B161" t="s">
        <v>369</v>
      </c>
      <c r="C161">
        <v>43.5</v>
      </c>
      <c r="D161">
        <v>18</v>
      </c>
      <c r="E161">
        <f t="shared" si="8"/>
        <v>1.2565523087285759</v>
      </c>
      <c r="F161">
        <v>25</v>
      </c>
      <c r="G161">
        <f t="shared" si="9"/>
        <v>1.7452115399007997</v>
      </c>
      <c r="H161">
        <v>43</v>
      </c>
      <c r="I161">
        <f t="shared" si="10"/>
        <v>3.0017638486293756</v>
      </c>
      <c r="J161">
        <v>14.2</v>
      </c>
      <c r="M161">
        <v>7.01</v>
      </c>
      <c r="N161">
        <f t="shared" si="11"/>
        <v>1.2795471073907181</v>
      </c>
      <c r="O161">
        <v>5.7</v>
      </c>
    </row>
    <row r="162" spans="1:15" ht="15" x14ac:dyDescent="0.25">
      <c r="A162" t="s">
        <v>370</v>
      </c>
      <c r="B162" t="s">
        <v>210</v>
      </c>
      <c r="C162">
        <v>36.700000000000003</v>
      </c>
      <c r="D162">
        <v>18</v>
      </c>
      <c r="E162">
        <f t="shared" si="8"/>
        <v>1.416671124261397</v>
      </c>
      <c r="F162">
        <v>23</v>
      </c>
      <c r="G162">
        <f t="shared" si="9"/>
        <v>1.8101908810006739</v>
      </c>
      <c r="H162">
        <v>41</v>
      </c>
      <c r="I162">
        <f t="shared" si="10"/>
        <v>3.2268620052620709</v>
      </c>
      <c r="L162">
        <v>6.25</v>
      </c>
      <c r="M162">
        <v>6.05</v>
      </c>
      <c r="N162">
        <f t="shared" si="11"/>
        <v>1.1922697305889884</v>
      </c>
      <c r="O162">
        <v>4.83</v>
      </c>
    </row>
    <row r="163" spans="1:15" ht="15" x14ac:dyDescent="0.25">
      <c r="A163" t="s">
        <v>370</v>
      </c>
      <c r="B163" t="s">
        <v>371</v>
      </c>
      <c r="C163">
        <v>40.799999999999997</v>
      </c>
      <c r="D163">
        <v>20</v>
      </c>
      <c r="E163">
        <f t="shared" si="8"/>
        <v>1.4607430496156466</v>
      </c>
      <c r="F163">
        <v>23</v>
      </c>
      <c r="G163">
        <f t="shared" si="9"/>
        <v>1.6798545070579936</v>
      </c>
      <c r="H163">
        <v>43</v>
      </c>
      <c r="I163">
        <f t="shared" si="10"/>
        <v>3.1405975566736402</v>
      </c>
      <c r="L163">
        <v>5.97</v>
      </c>
      <c r="M163">
        <v>6.0200000000000005</v>
      </c>
      <c r="N163">
        <f t="shared" si="11"/>
        <v>1.131046944854317</v>
      </c>
      <c r="O163">
        <v>4.5200000000000005</v>
      </c>
    </row>
    <row r="164" spans="1:15" ht="15" x14ac:dyDescent="0.25">
      <c r="A164" t="s">
        <v>248</v>
      </c>
      <c r="B164" t="s">
        <v>372</v>
      </c>
      <c r="C164">
        <v>50.4</v>
      </c>
      <c r="D164">
        <v>21</v>
      </c>
      <c r="E164">
        <f t="shared" si="8"/>
        <v>1.3213303584397786</v>
      </c>
      <c r="F164">
        <v>30</v>
      </c>
      <c r="G164">
        <f t="shared" si="9"/>
        <v>1.8876147977711124</v>
      </c>
      <c r="H164">
        <v>51</v>
      </c>
      <c r="I164">
        <f t="shared" si="10"/>
        <v>3.2089451562108908</v>
      </c>
      <c r="L164">
        <v>5.62</v>
      </c>
      <c r="M164">
        <v>7.04</v>
      </c>
      <c r="N164">
        <f t="shared" si="11"/>
        <v>1.2024997382344003</v>
      </c>
      <c r="O164">
        <v>4.95</v>
      </c>
    </row>
    <row r="165" spans="1:15" ht="15" x14ac:dyDescent="0.25">
      <c r="A165" t="s">
        <v>373</v>
      </c>
      <c r="B165" t="s">
        <v>247</v>
      </c>
      <c r="C165">
        <v>32.700000000000003</v>
      </c>
      <c r="D165">
        <v>22</v>
      </c>
      <c r="E165">
        <f t="shared" si="8"/>
        <v>1.8783732736694394</v>
      </c>
      <c r="F165">
        <v>27</v>
      </c>
      <c r="G165">
        <f t="shared" si="9"/>
        <v>2.3052762904124937</v>
      </c>
      <c r="H165">
        <v>49</v>
      </c>
      <c r="I165">
        <f t="shared" si="10"/>
        <v>4.1836495640819331</v>
      </c>
      <c r="L165">
        <v>5.47</v>
      </c>
      <c r="M165">
        <v>7.42</v>
      </c>
      <c r="N165">
        <f t="shared" si="11"/>
        <v>1.5403425955010397</v>
      </c>
      <c r="O165">
        <v>5.48</v>
      </c>
    </row>
    <row r="166" spans="1:15" ht="15" x14ac:dyDescent="0.25">
      <c r="A166" t="s">
        <v>374</v>
      </c>
      <c r="B166" t="s">
        <v>242</v>
      </c>
      <c r="C166">
        <v>37.4</v>
      </c>
      <c r="D166">
        <v>23</v>
      </c>
      <c r="E166">
        <f t="shared" si="8"/>
        <v>1.7862188815125863</v>
      </c>
      <c r="F166">
        <v>34</v>
      </c>
      <c r="G166">
        <f t="shared" si="9"/>
        <v>2.6404974770186058</v>
      </c>
      <c r="H166">
        <v>57</v>
      </c>
      <c r="I166">
        <f t="shared" si="10"/>
        <v>4.4267163585311922</v>
      </c>
      <c r="L166">
        <v>5.46</v>
      </c>
      <c r="M166">
        <v>6.96</v>
      </c>
      <c r="N166">
        <f t="shared" si="11"/>
        <v>1.3599695123076319</v>
      </c>
      <c r="O166">
        <v>5.92</v>
      </c>
    </row>
    <row r="167" spans="1:15" ht="15" x14ac:dyDescent="0.25">
      <c r="A167" t="s">
        <v>27</v>
      </c>
      <c r="B167" t="s">
        <v>375</v>
      </c>
      <c r="C167">
        <v>45.4</v>
      </c>
      <c r="D167">
        <v>28</v>
      </c>
      <c r="E167">
        <f t="shared" si="8"/>
        <v>1.8965565829753908</v>
      </c>
      <c r="F167">
        <v>37</v>
      </c>
      <c r="G167">
        <f t="shared" si="9"/>
        <v>2.5061640560746237</v>
      </c>
      <c r="H167">
        <v>65</v>
      </c>
      <c r="I167">
        <f t="shared" si="10"/>
        <v>4.4027206390500142</v>
      </c>
      <c r="J167">
        <v>13.8</v>
      </c>
      <c r="M167">
        <v>6.42</v>
      </c>
      <c r="N167">
        <f t="shared" si="11"/>
        <v>1.1494844993217015</v>
      </c>
      <c r="O167">
        <v>6</v>
      </c>
    </row>
    <row r="168" spans="1:15" ht="15" x14ac:dyDescent="0.25">
      <c r="A168" t="s">
        <v>376</v>
      </c>
      <c r="B168" t="s">
        <v>242</v>
      </c>
      <c r="C168">
        <v>39.9</v>
      </c>
      <c r="D168">
        <v>30</v>
      </c>
      <c r="E168">
        <f t="shared" si="8"/>
        <v>2.2258724248420818</v>
      </c>
      <c r="F168">
        <v>37</v>
      </c>
      <c r="G168">
        <f t="shared" si="9"/>
        <v>2.7452426573052344</v>
      </c>
      <c r="H168">
        <v>67</v>
      </c>
      <c r="I168">
        <f t="shared" si="10"/>
        <v>4.9711150821473158</v>
      </c>
      <c r="L168">
        <v>5.46</v>
      </c>
      <c r="M168">
        <v>6.86</v>
      </c>
      <c r="N168">
        <f t="shared" si="11"/>
        <v>1.3018934966233087</v>
      </c>
      <c r="O168">
        <v>5.25</v>
      </c>
    </row>
    <row r="169" spans="1:15" ht="15" x14ac:dyDescent="0.25">
      <c r="A169" t="s">
        <v>3</v>
      </c>
      <c r="B169" t="s">
        <v>202</v>
      </c>
      <c r="C169">
        <v>57.8</v>
      </c>
      <c r="D169">
        <v>36</v>
      </c>
      <c r="E169">
        <f t="shared" si="8"/>
        <v>2.0564316073329985</v>
      </c>
      <c r="F169">
        <v>45</v>
      </c>
      <c r="G169">
        <f t="shared" si="9"/>
        <v>2.570539509166248</v>
      </c>
      <c r="H169">
        <v>81</v>
      </c>
      <c r="I169">
        <f t="shared" si="10"/>
        <v>4.626971116499246</v>
      </c>
      <c r="J169">
        <v>14.4</v>
      </c>
      <c r="M169">
        <v>10.11</v>
      </c>
      <c r="N169">
        <f t="shared" si="11"/>
        <v>1.6234577303752717</v>
      </c>
      <c r="O169">
        <v>5.48</v>
      </c>
    </row>
    <row r="170" spans="1:15" x14ac:dyDescent="0.3">
      <c r="A170" t="s">
        <v>28</v>
      </c>
      <c r="B170" t="s">
        <v>113</v>
      </c>
      <c r="C170">
        <v>51</v>
      </c>
      <c r="D170">
        <v>39</v>
      </c>
      <c r="E170">
        <f t="shared" si="8"/>
        <v>2.4334939882510085</v>
      </c>
      <c r="F170">
        <v>48</v>
      </c>
      <c r="G170">
        <f t="shared" si="9"/>
        <v>2.9950695240012415</v>
      </c>
      <c r="H170">
        <v>87</v>
      </c>
      <c r="I170">
        <f t="shared" si="10"/>
        <v>5.42856351225225</v>
      </c>
      <c r="J170">
        <v>13.4</v>
      </c>
      <c r="M170">
        <v>9.3000000000000007</v>
      </c>
      <c r="N170">
        <f t="shared" si="11"/>
        <v>1.5800769359088243</v>
      </c>
      <c r="O170">
        <v>6.1</v>
      </c>
    </row>
    <row r="171" spans="1:15" ht="15" x14ac:dyDescent="0.25">
      <c r="A171" t="s">
        <v>193</v>
      </c>
      <c r="B171" t="s">
        <v>199</v>
      </c>
      <c r="C171">
        <v>73.599999999999994</v>
      </c>
      <c r="D171">
        <v>41</v>
      </c>
      <c r="E171">
        <f t="shared" si="8"/>
        <v>1.9748976555250606</v>
      </c>
      <c r="F171">
        <v>51</v>
      </c>
      <c r="G171">
        <f t="shared" si="9"/>
        <v>2.456580010531173</v>
      </c>
      <c r="H171">
        <v>92</v>
      </c>
      <c r="I171">
        <f t="shared" si="10"/>
        <v>4.4314776660562334</v>
      </c>
      <c r="J171">
        <v>14.3</v>
      </c>
      <c r="M171">
        <v>10.14</v>
      </c>
      <c r="N171">
        <f t="shared" si="11"/>
        <v>1.4602067916812598</v>
      </c>
      <c r="O171">
        <v>5.55</v>
      </c>
    </row>
    <row r="172" spans="1:15" x14ac:dyDescent="0.3">
      <c r="A172" t="s">
        <v>106</v>
      </c>
      <c r="C172">
        <v>44.8</v>
      </c>
      <c r="D172">
        <v>18</v>
      </c>
      <c r="E172">
        <f t="shared" si="8"/>
        <v>1.2307136830332595</v>
      </c>
      <c r="F172">
        <v>20</v>
      </c>
      <c r="G172">
        <f t="shared" si="9"/>
        <v>1.3674596478147327</v>
      </c>
      <c r="H172">
        <v>38</v>
      </c>
      <c r="I172">
        <f t="shared" si="10"/>
        <v>2.5981733308479922</v>
      </c>
      <c r="L172">
        <v>5.75</v>
      </c>
      <c r="M172">
        <v>5.98</v>
      </c>
      <c r="N172">
        <f t="shared" si="11"/>
        <v>1.0771446617386045</v>
      </c>
      <c r="O172">
        <v>4.4000000000000004</v>
      </c>
    </row>
    <row r="173" spans="1:15" ht="15" x14ac:dyDescent="0.25">
      <c r="A173" t="s">
        <v>377</v>
      </c>
      <c r="C173">
        <v>32.9</v>
      </c>
      <c r="D173">
        <v>20</v>
      </c>
      <c r="E173">
        <f t="shared" si="8"/>
        <v>1.7002810947235596</v>
      </c>
      <c r="F173">
        <v>29</v>
      </c>
      <c r="G173">
        <f t="shared" si="9"/>
        <v>2.4654075873491612</v>
      </c>
      <c r="H173">
        <v>49</v>
      </c>
      <c r="I173">
        <f t="shared" si="10"/>
        <v>4.1656886820727204</v>
      </c>
      <c r="L173">
        <v>5.56</v>
      </c>
      <c r="M173">
        <v>7.2</v>
      </c>
      <c r="N173">
        <f t="shared" si="11"/>
        <v>1.490568993033041</v>
      </c>
      <c r="O173">
        <v>5.75</v>
      </c>
    </row>
    <row r="174" spans="1:15" ht="15" x14ac:dyDescent="0.25">
      <c r="A174" t="s">
        <v>378</v>
      </c>
      <c r="C174">
        <v>37.799999999999997</v>
      </c>
      <c r="D174">
        <v>22</v>
      </c>
      <c r="E174">
        <f t="shared" si="8"/>
        <v>1.6957802883554072</v>
      </c>
      <c r="F174">
        <v>26</v>
      </c>
      <c r="G174">
        <f t="shared" si="9"/>
        <v>2.0041039771472993</v>
      </c>
      <c r="H174">
        <v>48</v>
      </c>
      <c r="I174">
        <f t="shared" si="10"/>
        <v>3.6998842655027064</v>
      </c>
      <c r="L174">
        <v>5.63</v>
      </c>
      <c r="M174">
        <v>6.7700000000000005</v>
      </c>
      <c r="N174">
        <f t="shared" si="11"/>
        <v>1.3165147513726707</v>
      </c>
      <c r="O174">
        <v>5.65</v>
      </c>
    </row>
    <row r="175" spans="1:15" ht="15" x14ac:dyDescent="0.25">
      <c r="A175" t="s">
        <v>257</v>
      </c>
      <c r="C175">
        <v>53.6</v>
      </c>
      <c r="D175">
        <v>24</v>
      </c>
      <c r="E175">
        <f t="shared" si="8"/>
        <v>1.4459061230010972</v>
      </c>
      <c r="F175">
        <v>32</v>
      </c>
      <c r="G175">
        <f t="shared" si="9"/>
        <v>1.9278748306681295</v>
      </c>
      <c r="H175">
        <v>56</v>
      </c>
      <c r="I175">
        <f t="shared" si="10"/>
        <v>3.3737809536692267</v>
      </c>
      <c r="L175">
        <v>5.65</v>
      </c>
      <c r="M175">
        <v>9.120000000000001</v>
      </c>
      <c r="N175">
        <f t="shared" si="11"/>
        <v>1.5151473343132975</v>
      </c>
      <c r="O175">
        <v>4.92</v>
      </c>
    </row>
    <row r="176" spans="1:15" x14ac:dyDescent="0.3">
      <c r="A176" t="s">
        <v>36</v>
      </c>
      <c r="C176">
        <v>50.6</v>
      </c>
      <c r="D176">
        <v>26</v>
      </c>
      <c r="E176">
        <f t="shared" si="8"/>
        <v>1.6313677617905396</v>
      </c>
      <c r="F176">
        <v>31</v>
      </c>
      <c r="G176">
        <f t="shared" si="9"/>
        <v>1.9450923313656432</v>
      </c>
      <c r="H176">
        <v>57</v>
      </c>
      <c r="I176">
        <f t="shared" si="10"/>
        <v>3.5764600931561827</v>
      </c>
      <c r="L176">
        <v>5.41</v>
      </c>
      <c r="M176">
        <v>9.2799999999999994</v>
      </c>
      <c r="N176">
        <f t="shared" si="11"/>
        <v>1.5822857181109016</v>
      </c>
      <c r="O176">
        <v>6.28</v>
      </c>
    </row>
    <row r="177" spans="1:15" ht="15" x14ac:dyDescent="0.25">
      <c r="A177" t="s">
        <v>252</v>
      </c>
      <c r="C177">
        <v>65</v>
      </c>
      <c r="D177">
        <v>27</v>
      </c>
      <c r="E177">
        <f t="shared" si="8"/>
        <v>1.4197143231380995</v>
      </c>
      <c r="F177">
        <v>34</v>
      </c>
      <c r="G177">
        <f t="shared" si="9"/>
        <v>1.7877884069146437</v>
      </c>
      <c r="H177">
        <v>61</v>
      </c>
      <c r="I177">
        <f t="shared" si="10"/>
        <v>3.207502730052743</v>
      </c>
      <c r="L177">
        <v>5.34</v>
      </c>
      <c r="M177">
        <v>12.34</v>
      </c>
      <c r="N177">
        <f t="shared" si="11"/>
        <v>1.8794023264792652</v>
      </c>
      <c r="O177">
        <v>5.8500000000000005</v>
      </c>
    </row>
    <row r="178" spans="1:15" ht="15" x14ac:dyDescent="0.25">
      <c r="A178" t="s">
        <v>268</v>
      </c>
      <c r="B178" t="s">
        <v>269</v>
      </c>
      <c r="C178">
        <v>49.2</v>
      </c>
      <c r="D178">
        <v>29</v>
      </c>
      <c r="E178">
        <f t="shared" si="8"/>
        <v>1.8559845636942502</v>
      </c>
      <c r="F178">
        <v>36</v>
      </c>
      <c r="G178">
        <f t="shared" si="9"/>
        <v>2.303980837689414</v>
      </c>
      <c r="H178">
        <v>65</v>
      </c>
      <c r="I178">
        <f t="shared" si="10"/>
        <v>4.1599654013836647</v>
      </c>
      <c r="J178">
        <v>14.4</v>
      </c>
      <c r="M178">
        <v>7.08</v>
      </c>
      <c r="N178">
        <f t="shared" si="11"/>
        <v>1.2225414794488305</v>
      </c>
      <c r="O178">
        <v>5.65</v>
      </c>
    </row>
    <row r="179" spans="1:15" ht="15" x14ac:dyDescent="0.25">
      <c r="A179" t="s">
        <v>272</v>
      </c>
      <c r="B179" t="s">
        <v>273</v>
      </c>
      <c r="C179">
        <v>69.599999999999994</v>
      </c>
      <c r="D179">
        <v>30</v>
      </c>
      <c r="E179">
        <f t="shared" si="8"/>
        <v>1.50316104449264</v>
      </c>
      <c r="F179">
        <v>38</v>
      </c>
      <c r="G179">
        <f t="shared" si="9"/>
        <v>1.9040039896906773</v>
      </c>
      <c r="H179">
        <v>68</v>
      </c>
      <c r="I179">
        <f t="shared" si="10"/>
        <v>3.4071650341833175</v>
      </c>
      <c r="J179">
        <v>15.43</v>
      </c>
      <c r="M179">
        <v>7.25</v>
      </c>
      <c r="N179">
        <f t="shared" si="11"/>
        <v>1.070668794684152</v>
      </c>
      <c r="O179">
        <v>4.41</v>
      </c>
    </row>
    <row r="180" spans="1:15" ht="15" x14ac:dyDescent="0.25">
      <c r="A180" t="s">
        <v>63</v>
      </c>
      <c r="C180">
        <v>53.1</v>
      </c>
      <c r="D180">
        <v>32</v>
      </c>
      <c r="E180">
        <f t="shared" si="8"/>
        <v>1.9406657899095283</v>
      </c>
      <c r="F180">
        <v>43</v>
      </c>
      <c r="G180">
        <f t="shared" si="9"/>
        <v>2.6077696551909288</v>
      </c>
      <c r="H180">
        <v>75</v>
      </c>
      <c r="I180">
        <f t="shared" si="10"/>
        <v>4.5484354451004574</v>
      </c>
      <c r="L180">
        <v>5.69</v>
      </c>
      <c r="M180">
        <v>6.96</v>
      </c>
      <c r="N180">
        <f t="shared" si="11"/>
        <v>1.1611924968160192</v>
      </c>
      <c r="O180">
        <v>5.3</v>
      </c>
    </row>
    <row r="181" spans="1:15" ht="15" x14ac:dyDescent="0.25">
      <c r="A181" t="s">
        <v>379</v>
      </c>
      <c r="B181" t="s">
        <v>380</v>
      </c>
      <c r="C181">
        <v>57</v>
      </c>
      <c r="D181">
        <v>33</v>
      </c>
      <c r="E181">
        <f t="shared" si="8"/>
        <v>1.9036916180612675</v>
      </c>
      <c r="F181">
        <v>43</v>
      </c>
      <c r="G181">
        <f t="shared" si="9"/>
        <v>2.480567865958621</v>
      </c>
      <c r="H181">
        <v>76</v>
      </c>
      <c r="I181">
        <f t="shared" si="10"/>
        <v>4.3842594840198883</v>
      </c>
      <c r="J181">
        <v>13.98</v>
      </c>
      <c r="M181">
        <v>11.98</v>
      </c>
      <c r="N181">
        <f t="shared" si="11"/>
        <v>1.9358666863759362</v>
      </c>
      <c r="O181">
        <v>6.22</v>
      </c>
    </row>
    <row r="182" spans="1:15" ht="15" x14ac:dyDescent="0.25">
      <c r="A182" t="s">
        <v>381</v>
      </c>
      <c r="D182">
        <v>36</v>
      </c>
      <c r="E182" t="str">
        <f t="shared" si="8"/>
        <v/>
      </c>
      <c r="F182">
        <v>45</v>
      </c>
      <c r="G182" t="str">
        <f t="shared" si="9"/>
        <v/>
      </c>
      <c r="H182">
        <v>81</v>
      </c>
      <c r="I182" t="str">
        <f t="shared" si="10"/>
        <v/>
      </c>
      <c r="L182">
        <v>6.84</v>
      </c>
      <c r="M182">
        <v>8.2200000000000006</v>
      </c>
      <c r="N182" t="str">
        <f t="shared" si="11"/>
        <v/>
      </c>
      <c r="O182">
        <v>4.0200000000000005</v>
      </c>
    </row>
    <row r="183" spans="1:15" ht="15" x14ac:dyDescent="0.25">
      <c r="A183" t="s">
        <v>274</v>
      </c>
      <c r="C183">
        <v>58</v>
      </c>
      <c r="D183">
        <v>38</v>
      </c>
      <c r="E183">
        <f t="shared" si="8"/>
        <v>2.1653937583651612</v>
      </c>
      <c r="F183">
        <v>47</v>
      </c>
      <c r="G183">
        <f t="shared" si="9"/>
        <v>2.6782501748200676</v>
      </c>
      <c r="H183">
        <v>85</v>
      </c>
      <c r="I183">
        <f t="shared" si="10"/>
        <v>4.8436439331852288</v>
      </c>
      <c r="L183">
        <v>5.78</v>
      </c>
      <c r="M183">
        <v>9.64</v>
      </c>
      <c r="N183">
        <f t="shared" si="11"/>
        <v>1.5455767130127802</v>
      </c>
      <c r="O183">
        <v>5.44</v>
      </c>
    </row>
    <row r="184" spans="1:15" ht="15" x14ac:dyDescent="0.25">
      <c r="A184" t="s">
        <v>382</v>
      </c>
      <c r="B184" t="s">
        <v>383</v>
      </c>
      <c r="C184">
        <v>41.5</v>
      </c>
      <c r="D184">
        <v>12</v>
      </c>
      <c r="E184">
        <f t="shared" si="8"/>
        <v>0.86598879076872592</v>
      </c>
      <c r="F184">
        <v>15</v>
      </c>
      <c r="G184">
        <f t="shared" si="9"/>
        <v>1.0824859884609075</v>
      </c>
      <c r="H184">
        <v>27</v>
      </c>
      <c r="I184">
        <f t="shared" si="10"/>
        <v>1.9484747792296333</v>
      </c>
      <c r="J184">
        <v>14.5</v>
      </c>
      <c r="N184" t="str">
        <f t="shared" si="11"/>
        <v/>
      </c>
      <c r="O184">
        <v>5.32</v>
      </c>
    </row>
    <row r="185" spans="1:15" ht="15" x14ac:dyDescent="0.25">
      <c r="A185" t="s">
        <v>189</v>
      </c>
      <c r="B185" t="s">
        <v>292</v>
      </c>
      <c r="C185">
        <v>39</v>
      </c>
      <c r="D185">
        <v>14</v>
      </c>
      <c r="E185">
        <f t="shared" si="8"/>
        <v>1.0555970818140958</v>
      </c>
      <c r="F185">
        <v>18</v>
      </c>
      <c r="G185">
        <f t="shared" si="9"/>
        <v>1.3571962480466946</v>
      </c>
      <c r="H185">
        <v>32</v>
      </c>
      <c r="I185">
        <f t="shared" si="10"/>
        <v>2.4127933298607904</v>
      </c>
      <c r="J185">
        <v>14.77</v>
      </c>
      <c r="M185">
        <v>4.34</v>
      </c>
      <c r="N185">
        <f t="shared" si="11"/>
        <v>0.83216206483301114</v>
      </c>
      <c r="O185">
        <v>5.66</v>
      </c>
    </row>
    <row r="186" spans="1:15" ht="15" x14ac:dyDescent="0.25">
      <c r="A186" t="s">
        <v>216</v>
      </c>
      <c r="B186" t="s">
        <v>29</v>
      </c>
      <c r="C186">
        <v>56.3</v>
      </c>
      <c r="D186">
        <v>22</v>
      </c>
      <c r="E186">
        <f t="shared" si="8"/>
        <v>1.28024128450689</v>
      </c>
      <c r="F186">
        <v>27</v>
      </c>
      <c r="G186">
        <f t="shared" si="9"/>
        <v>1.5712052128039105</v>
      </c>
      <c r="H186">
        <v>49</v>
      </c>
      <c r="I186">
        <f t="shared" si="10"/>
        <v>2.8514464973108002</v>
      </c>
      <c r="J186">
        <v>15.31</v>
      </c>
      <c r="M186">
        <v>7.61</v>
      </c>
      <c r="N186">
        <f t="shared" si="11"/>
        <v>1.2365810485341782</v>
      </c>
      <c r="O186">
        <v>5.67</v>
      </c>
    </row>
    <row r="187" spans="1:15" ht="15" x14ac:dyDescent="0.25">
      <c r="A187" t="s">
        <v>384</v>
      </c>
      <c r="B187" t="s">
        <v>385</v>
      </c>
      <c r="C187">
        <v>45.2</v>
      </c>
      <c r="E187" t="str">
        <f t="shared" si="8"/>
        <v/>
      </c>
      <c r="F187">
        <v>32</v>
      </c>
      <c r="G187">
        <f t="shared" si="9"/>
        <v>2.1742558680195581</v>
      </c>
      <c r="I187" t="str">
        <f t="shared" si="10"/>
        <v/>
      </c>
      <c r="J187">
        <v>13.88</v>
      </c>
      <c r="M187">
        <v>7.6</v>
      </c>
      <c r="N187">
        <f t="shared" si="11"/>
        <v>1.3634715847585599</v>
      </c>
      <c r="O187">
        <v>5.45</v>
      </c>
    </row>
    <row r="188" spans="1:15" ht="15" x14ac:dyDescent="0.25">
      <c r="A188" t="s">
        <v>274</v>
      </c>
      <c r="B188" t="s">
        <v>386</v>
      </c>
      <c r="C188">
        <v>59</v>
      </c>
      <c r="E188" t="str">
        <f t="shared" si="8"/>
        <v/>
      </c>
      <c r="G188" t="str">
        <f t="shared" si="9"/>
        <v/>
      </c>
      <c r="I188" t="str">
        <f t="shared" si="10"/>
        <v/>
      </c>
      <c r="L188">
        <v>4.87</v>
      </c>
      <c r="M188">
        <v>12.43</v>
      </c>
      <c r="N188">
        <f t="shared" si="11"/>
        <v>1.9775969043566368</v>
      </c>
      <c r="O188">
        <v>6.95</v>
      </c>
    </row>
    <row r="189" spans="1:15" ht="15" x14ac:dyDescent="0.25">
      <c r="A189" t="s">
        <v>37</v>
      </c>
      <c r="B189" t="s">
        <v>387</v>
      </c>
      <c r="C189">
        <v>41.3</v>
      </c>
      <c r="E189" t="str">
        <f t="shared" si="8"/>
        <v/>
      </c>
      <c r="G189" t="str">
        <f t="shared" si="9"/>
        <v/>
      </c>
      <c r="I189" t="str">
        <f t="shared" si="10"/>
        <v/>
      </c>
      <c r="L189">
        <v>4.84</v>
      </c>
      <c r="M189">
        <v>9.8000000000000007</v>
      </c>
      <c r="N189">
        <f t="shared" si="11"/>
        <v>1.8311563792210082</v>
      </c>
      <c r="O189">
        <v>6.57</v>
      </c>
    </row>
    <row r="190" spans="1:15" ht="15" x14ac:dyDescent="0.25">
      <c r="A190" t="s">
        <v>388</v>
      </c>
      <c r="B190" t="s">
        <v>389</v>
      </c>
      <c r="C190">
        <v>50.9</v>
      </c>
      <c r="E190" t="str">
        <f t="shared" si="8"/>
        <v/>
      </c>
      <c r="G190" t="str">
        <f t="shared" si="9"/>
        <v/>
      </c>
      <c r="I190" t="str">
        <f t="shared" si="10"/>
        <v/>
      </c>
      <c r="L190">
        <v>5.19</v>
      </c>
      <c r="M190">
        <v>6.54</v>
      </c>
      <c r="N190">
        <f t="shared" si="11"/>
        <v>1.112134487978182</v>
      </c>
      <c r="O190">
        <v>5.87</v>
      </c>
    </row>
    <row r="191" spans="1:15" ht="15" x14ac:dyDescent="0.25">
      <c r="A191" t="s">
        <v>275</v>
      </c>
      <c r="B191" t="s">
        <v>390</v>
      </c>
      <c r="C191">
        <v>38.1</v>
      </c>
      <c r="E191" t="str">
        <f t="shared" si="8"/>
        <v/>
      </c>
      <c r="G191" t="str">
        <f t="shared" si="9"/>
        <v/>
      </c>
      <c r="I191" t="str">
        <f t="shared" si="10"/>
        <v/>
      </c>
      <c r="L191">
        <v>5.19</v>
      </c>
      <c r="M191">
        <v>8.08</v>
      </c>
      <c r="N191">
        <f t="shared" si="11"/>
        <v>1.5656716277761229</v>
      </c>
      <c r="O191">
        <v>5.65</v>
      </c>
    </row>
    <row r="192" spans="1:15" ht="15" x14ac:dyDescent="0.25">
      <c r="A192" t="s">
        <v>110</v>
      </c>
      <c r="B192" t="s">
        <v>391</v>
      </c>
      <c r="C192">
        <v>52.9</v>
      </c>
      <c r="E192" t="str">
        <f t="shared" si="8"/>
        <v/>
      </c>
      <c r="G192" t="str">
        <f t="shared" si="9"/>
        <v/>
      </c>
      <c r="I192" t="str">
        <f t="shared" si="10"/>
        <v/>
      </c>
      <c r="L192">
        <v>5.47</v>
      </c>
      <c r="M192">
        <v>8.6</v>
      </c>
      <c r="N192">
        <f t="shared" si="11"/>
        <v>1.4372497987110848</v>
      </c>
      <c r="O192">
        <v>5.56</v>
      </c>
    </row>
    <row r="193" spans="1:15" ht="15" x14ac:dyDescent="0.25">
      <c r="A193" t="s">
        <v>127</v>
      </c>
      <c r="B193" t="s">
        <v>392</v>
      </c>
      <c r="C193">
        <v>61.3</v>
      </c>
      <c r="E193" t="str">
        <f t="shared" si="8"/>
        <v/>
      </c>
      <c r="G193" t="str">
        <f t="shared" si="9"/>
        <v/>
      </c>
      <c r="I193" t="str">
        <f t="shared" si="10"/>
        <v/>
      </c>
      <c r="L193">
        <v>5.38</v>
      </c>
      <c r="M193">
        <v>9.93</v>
      </c>
      <c r="N193">
        <f t="shared" si="11"/>
        <v>1.5528463527960272</v>
      </c>
      <c r="O193">
        <v>5.49</v>
      </c>
    </row>
    <row r="194" spans="1:15" ht="15" x14ac:dyDescent="0.25">
      <c r="A194" t="s">
        <v>85</v>
      </c>
      <c r="B194" t="s">
        <v>393</v>
      </c>
      <c r="C194">
        <v>29.5</v>
      </c>
      <c r="E194" t="str">
        <f t="shared" si="8"/>
        <v/>
      </c>
      <c r="G194" t="str">
        <f t="shared" si="9"/>
        <v/>
      </c>
      <c r="I194" t="str">
        <f t="shared" si="10"/>
        <v/>
      </c>
      <c r="L194">
        <v>5.4</v>
      </c>
      <c r="M194">
        <v>6.1</v>
      </c>
      <c r="N194">
        <f t="shared" si="11"/>
        <v>1.3264975656515721</v>
      </c>
      <c r="O194">
        <v>5.43</v>
      </c>
    </row>
    <row r="195" spans="1:15" ht="15" x14ac:dyDescent="0.25">
      <c r="A195" t="s">
        <v>4</v>
      </c>
      <c r="B195" t="s">
        <v>394</v>
      </c>
      <c r="C195">
        <v>58.7</v>
      </c>
      <c r="E195" t="str">
        <f t="shared" ref="E195:E258" si="12">IF(AND($C195&gt;0,D195&gt;0),D195/($C195^0.70558407859294),"")</f>
        <v/>
      </c>
      <c r="G195" t="str">
        <f t="shared" ref="G195:G258" si="13">IF(AND($C195&gt;0,F195&gt;0),F195/($C195^0.70558407859294),"")</f>
        <v/>
      </c>
      <c r="I195" t="str">
        <f t="shared" ref="I195:I258" si="14">IF(AND($C195&gt;0,H195&gt;0),H195/($C195^0.70558407859294),"")</f>
        <v/>
      </c>
      <c r="L195">
        <v>5.91</v>
      </c>
      <c r="M195">
        <v>8.35</v>
      </c>
      <c r="N195">
        <f t="shared" ref="N195:N258" si="15">IF(AND($C195&gt;0,M195&gt;0),M195/($C195^0.450818786555515),"")</f>
        <v>1.3315307268728855</v>
      </c>
      <c r="O195">
        <v>4.93</v>
      </c>
    </row>
    <row r="196" spans="1:15" ht="15" x14ac:dyDescent="0.25">
      <c r="A196" t="s">
        <v>276</v>
      </c>
      <c r="B196" t="s">
        <v>395</v>
      </c>
      <c r="C196">
        <v>30.4</v>
      </c>
      <c r="E196" t="str">
        <f t="shared" si="12"/>
        <v/>
      </c>
      <c r="G196" t="str">
        <f t="shared" si="13"/>
        <v/>
      </c>
      <c r="I196" t="str">
        <f t="shared" si="14"/>
        <v/>
      </c>
      <c r="L196">
        <v>5.85</v>
      </c>
      <c r="M196">
        <v>5.5</v>
      </c>
      <c r="N196">
        <f t="shared" si="15"/>
        <v>1.1799277629333613</v>
      </c>
      <c r="O196">
        <v>4.62</v>
      </c>
    </row>
    <row r="197" spans="1:15" ht="15" x14ac:dyDescent="0.25">
      <c r="A197" t="s">
        <v>396</v>
      </c>
      <c r="B197" t="s">
        <v>397</v>
      </c>
      <c r="C197">
        <v>53.8</v>
      </c>
      <c r="D197">
        <v>17</v>
      </c>
      <c r="E197">
        <f t="shared" si="12"/>
        <v>1.0214956091001004</v>
      </c>
      <c r="F197">
        <v>25</v>
      </c>
      <c r="G197">
        <f t="shared" si="13"/>
        <v>1.5021994251472066</v>
      </c>
      <c r="H197">
        <v>42</v>
      </c>
      <c r="I197">
        <f t="shared" si="14"/>
        <v>2.5236950342473072</v>
      </c>
      <c r="J197">
        <v>13.18</v>
      </c>
      <c r="M197">
        <v>8.7000000000000011</v>
      </c>
      <c r="N197">
        <f t="shared" si="15"/>
        <v>1.4429460289252936</v>
      </c>
      <c r="O197">
        <v>5.3500000000000005</v>
      </c>
    </row>
    <row r="198" spans="1:15" ht="15" x14ac:dyDescent="0.25">
      <c r="A198" t="s">
        <v>398</v>
      </c>
      <c r="B198" t="s">
        <v>399</v>
      </c>
      <c r="C198">
        <v>48</v>
      </c>
      <c r="D198">
        <v>18</v>
      </c>
      <c r="E198">
        <f t="shared" si="12"/>
        <v>1.1722370825550259</v>
      </c>
      <c r="F198">
        <v>25</v>
      </c>
      <c r="G198">
        <f t="shared" si="13"/>
        <v>1.6281070591042026</v>
      </c>
      <c r="H198">
        <v>43</v>
      </c>
      <c r="I198">
        <f t="shared" si="14"/>
        <v>2.8003441416592287</v>
      </c>
      <c r="J198">
        <v>14.31</v>
      </c>
      <c r="N198" t="str">
        <f t="shared" si="15"/>
        <v/>
      </c>
      <c r="O198">
        <v>6.23</v>
      </c>
    </row>
    <row r="199" spans="1:15" ht="15" x14ac:dyDescent="0.25">
      <c r="A199" t="s">
        <v>13</v>
      </c>
      <c r="B199" t="s">
        <v>178</v>
      </c>
      <c r="C199">
        <v>35.9</v>
      </c>
      <c r="D199">
        <v>27</v>
      </c>
      <c r="E199">
        <f t="shared" si="12"/>
        <v>2.1583102862597192</v>
      </c>
      <c r="F199">
        <v>37</v>
      </c>
      <c r="G199">
        <f t="shared" si="13"/>
        <v>2.9576844663559112</v>
      </c>
      <c r="H199">
        <v>64</v>
      </c>
      <c r="I199">
        <f t="shared" si="14"/>
        <v>5.1159947526156309</v>
      </c>
      <c r="J199">
        <v>13.58</v>
      </c>
      <c r="M199">
        <v>10.6</v>
      </c>
      <c r="N199">
        <f t="shared" si="15"/>
        <v>2.1097940974707217</v>
      </c>
      <c r="O199">
        <v>6.1400000000000006</v>
      </c>
    </row>
    <row r="200" spans="1:15" ht="15" x14ac:dyDescent="0.25">
      <c r="A200" t="s">
        <v>400</v>
      </c>
      <c r="B200" t="s">
        <v>401</v>
      </c>
      <c r="C200">
        <v>41.8</v>
      </c>
      <c r="D200">
        <v>15</v>
      </c>
      <c r="E200">
        <f t="shared" si="12"/>
        <v>1.0769984692795376</v>
      </c>
      <c r="F200">
        <v>20</v>
      </c>
      <c r="G200">
        <f t="shared" si="13"/>
        <v>1.4359979590393834</v>
      </c>
      <c r="H200">
        <v>35</v>
      </c>
      <c r="I200">
        <f t="shared" si="14"/>
        <v>2.512996428318921</v>
      </c>
      <c r="J200">
        <v>14.4</v>
      </c>
      <c r="M200">
        <v>6.9</v>
      </c>
      <c r="N200">
        <f t="shared" si="15"/>
        <v>1.2823080438873877</v>
      </c>
      <c r="O200">
        <v>4.92</v>
      </c>
    </row>
    <row r="201" spans="1:15" x14ac:dyDescent="0.3">
      <c r="A201" t="s">
        <v>18</v>
      </c>
      <c r="B201" t="s">
        <v>402</v>
      </c>
      <c r="C201">
        <v>33.9</v>
      </c>
      <c r="D201">
        <v>19</v>
      </c>
      <c r="E201">
        <f t="shared" si="12"/>
        <v>1.5814994923014354</v>
      </c>
      <c r="F201">
        <v>30</v>
      </c>
      <c r="G201">
        <f t="shared" si="13"/>
        <v>2.4971044615285822</v>
      </c>
      <c r="H201">
        <v>49</v>
      </c>
      <c r="I201">
        <f t="shared" si="14"/>
        <v>4.0786039538300169</v>
      </c>
      <c r="J201">
        <v>14.3</v>
      </c>
      <c r="M201">
        <v>4.53</v>
      </c>
      <c r="N201">
        <f t="shared" si="15"/>
        <v>0.92524219637601102</v>
      </c>
      <c r="O201">
        <v>5.22</v>
      </c>
    </row>
    <row r="202" spans="1:15" ht="15" x14ac:dyDescent="0.25">
      <c r="A202" t="s">
        <v>403</v>
      </c>
      <c r="B202" t="s">
        <v>404</v>
      </c>
      <c r="C202">
        <v>45.2</v>
      </c>
      <c r="D202">
        <v>19</v>
      </c>
      <c r="E202">
        <f t="shared" si="12"/>
        <v>1.2909644216366127</v>
      </c>
      <c r="F202">
        <v>24</v>
      </c>
      <c r="G202">
        <f t="shared" si="13"/>
        <v>1.6306919010146688</v>
      </c>
      <c r="H202">
        <v>43</v>
      </c>
      <c r="I202">
        <f t="shared" si="14"/>
        <v>2.9216563226512813</v>
      </c>
      <c r="L202">
        <v>5.63</v>
      </c>
      <c r="M202">
        <v>8.0399999999999991</v>
      </c>
      <c r="N202">
        <f t="shared" si="15"/>
        <v>1.4424094133498448</v>
      </c>
      <c r="O202">
        <v>5.44</v>
      </c>
    </row>
    <row r="203" spans="1:15" ht="15" x14ac:dyDescent="0.25">
      <c r="A203" t="s">
        <v>405</v>
      </c>
      <c r="B203" t="s">
        <v>406</v>
      </c>
      <c r="C203">
        <v>45.3</v>
      </c>
      <c r="D203">
        <v>22</v>
      </c>
      <c r="E203">
        <f t="shared" si="12"/>
        <v>1.4924718788231677</v>
      </c>
      <c r="F203">
        <v>30</v>
      </c>
      <c r="G203">
        <f t="shared" si="13"/>
        <v>2.0351889256679558</v>
      </c>
      <c r="H203">
        <v>52</v>
      </c>
      <c r="I203">
        <f t="shared" si="14"/>
        <v>3.5276608044911235</v>
      </c>
      <c r="J203">
        <v>13.2</v>
      </c>
      <c r="M203">
        <v>9.94</v>
      </c>
      <c r="N203">
        <f t="shared" si="15"/>
        <v>1.7815015418077369</v>
      </c>
      <c r="O203">
        <v>6.33</v>
      </c>
    </row>
    <row r="204" spans="1:15" ht="15" x14ac:dyDescent="0.25">
      <c r="A204" t="s">
        <v>407</v>
      </c>
      <c r="B204" t="s">
        <v>408</v>
      </c>
      <c r="C204">
        <v>42.9</v>
      </c>
      <c r="D204">
        <v>23</v>
      </c>
      <c r="E204">
        <f t="shared" si="12"/>
        <v>1.6214066939752252</v>
      </c>
      <c r="F204">
        <v>30</v>
      </c>
      <c r="G204">
        <f t="shared" si="13"/>
        <v>2.1148782964894242</v>
      </c>
      <c r="H204">
        <v>53</v>
      </c>
      <c r="I204">
        <f t="shared" si="14"/>
        <v>3.7362849904646493</v>
      </c>
      <c r="L204">
        <v>5.56</v>
      </c>
      <c r="M204">
        <v>6.98</v>
      </c>
      <c r="N204">
        <f t="shared" si="15"/>
        <v>1.2820737464667031</v>
      </c>
      <c r="O204">
        <v>5.48</v>
      </c>
    </row>
    <row r="205" spans="1:15" ht="15" x14ac:dyDescent="0.25">
      <c r="A205" t="s">
        <v>409</v>
      </c>
      <c r="B205" t="s">
        <v>410</v>
      </c>
      <c r="C205">
        <v>36</v>
      </c>
      <c r="D205">
        <v>26</v>
      </c>
      <c r="E205">
        <f t="shared" si="12"/>
        <v>2.0742976816404326</v>
      </c>
      <c r="F205">
        <v>36</v>
      </c>
      <c r="G205">
        <f t="shared" si="13"/>
        <v>2.8721044822713684</v>
      </c>
      <c r="H205">
        <v>62</v>
      </c>
      <c r="I205">
        <f t="shared" si="14"/>
        <v>4.9464021639118005</v>
      </c>
      <c r="J205">
        <v>14.7</v>
      </c>
      <c r="M205">
        <v>6.11</v>
      </c>
      <c r="N205">
        <f t="shared" si="15"/>
        <v>1.2145930880574001</v>
      </c>
      <c r="O205">
        <v>5.65</v>
      </c>
    </row>
    <row r="206" spans="1:15" ht="15" x14ac:dyDescent="0.25">
      <c r="A206" t="s">
        <v>98</v>
      </c>
      <c r="B206" t="s">
        <v>392</v>
      </c>
      <c r="C206">
        <v>52.5</v>
      </c>
      <c r="D206">
        <v>26</v>
      </c>
      <c r="E206">
        <f t="shared" si="12"/>
        <v>1.5894846230979478</v>
      </c>
      <c r="F206">
        <v>33</v>
      </c>
      <c r="G206">
        <f t="shared" si="13"/>
        <v>2.0174227908550875</v>
      </c>
      <c r="H206">
        <v>59</v>
      </c>
      <c r="I206">
        <f t="shared" si="14"/>
        <v>3.6069074139530355</v>
      </c>
      <c r="J206">
        <v>14.1</v>
      </c>
      <c r="M206">
        <v>5.87</v>
      </c>
      <c r="N206">
        <f t="shared" si="15"/>
        <v>0.9843690976235524</v>
      </c>
      <c r="O206">
        <v>5.52</v>
      </c>
    </row>
    <row r="207" spans="1:15" ht="15" x14ac:dyDescent="0.25">
      <c r="A207" t="s">
        <v>62</v>
      </c>
      <c r="B207" t="s">
        <v>340</v>
      </c>
      <c r="C207">
        <v>37.6</v>
      </c>
      <c r="D207">
        <v>27</v>
      </c>
      <c r="E207">
        <f t="shared" si="12"/>
        <v>2.0889897064329142</v>
      </c>
      <c r="F207">
        <v>34</v>
      </c>
      <c r="G207">
        <f t="shared" si="13"/>
        <v>2.6305796303229285</v>
      </c>
      <c r="H207">
        <v>61</v>
      </c>
      <c r="I207">
        <f t="shared" si="14"/>
        <v>4.7195693367558427</v>
      </c>
      <c r="L207">
        <v>5.41</v>
      </c>
      <c r="M207">
        <v>9.0500000000000007</v>
      </c>
      <c r="N207">
        <f t="shared" si="15"/>
        <v>1.7641044941567041</v>
      </c>
      <c r="O207">
        <v>6.2</v>
      </c>
    </row>
    <row r="208" spans="1:15" ht="15" x14ac:dyDescent="0.25">
      <c r="A208" t="s">
        <v>411</v>
      </c>
      <c r="B208" t="s">
        <v>397</v>
      </c>
      <c r="C208">
        <v>43.4</v>
      </c>
      <c r="D208">
        <v>30</v>
      </c>
      <c r="E208">
        <f t="shared" si="12"/>
        <v>2.0976574687549365</v>
      </c>
      <c r="F208">
        <v>40</v>
      </c>
      <c r="G208">
        <f t="shared" si="13"/>
        <v>2.7968766250065822</v>
      </c>
      <c r="H208">
        <v>70</v>
      </c>
      <c r="I208">
        <f t="shared" si="14"/>
        <v>4.8945340937615187</v>
      </c>
      <c r="L208">
        <v>5.0599999999999996</v>
      </c>
      <c r="M208">
        <v>8.9700000000000006</v>
      </c>
      <c r="N208">
        <f t="shared" si="15"/>
        <v>1.6390088937505765</v>
      </c>
      <c r="O208">
        <v>6.4</v>
      </c>
    </row>
    <row r="209" spans="1:16" ht="15" x14ac:dyDescent="0.25">
      <c r="A209" t="s">
        <v>6</v>
      </c>
      <c r="B209" t="s">
        <v>412</v>
      </c>
      <c r="C209">
        <v>40.799999999999997</v>
      </c>
      <c r="D209">
        <v>32</v>
      </c>
      <c r="E209">
        <f t="shared" si="12"/>
        <v>2.3371888793850344</v>
      </c>
      <c r="F209">
        <v>47</v>
      </c>
      <c r="G209">
        <f t="shared" si="13"/>
        <v>3.4327461665967696</v>
      </c>
      <c r="H209">
        <v>79</v>
      </c>
      <c r="I209">
        <f t="shared" si="14"/>
        <v>5.7699350459818035</v>
      </c>
      <c r="J209">
        <v>13.3</v>
      </c>
      <c r="M209">
        <v>9.0500000000000007</v>
      </c>
      <c r="N209">
        <f t="shared" si="15"/>
        <v>1.7003280483275032</v>
      </c>
      <c r="O209">
        <v>6.06</v>
      </c>
    </row>
    <row r="210" spans="1:16" ht="15" x14ac:dyDescent="0.25">
      <c r="A210" t="s">
        <v>125</v>
      </c>
      <c r="B210" t="s">
        <v>413</v>
      </c>
      <c r="C210">
        <v>49</v>
      </c>
      <c r="D210">
        <v>32</v>
      </c>
      <c r="E210">
        <f t="shared" si="12"/>
        <v>2.0538774870760848</v>
      </c>
      <c r="F210">
        <v>42</v>
      </c>
      <c r="G210">
        <f t="shared" si="13"/>
        <v>2.6957142017873617</v>
      </c>
      <c r="H210">
        <v>74</v>
      </c>
      <c r="I210">
        <f t="shared" si="14"/>
        <v>4.7495916888634468</v>
      </c>
      <c r="J210">
        <v>14.6</v>
      </c>
      <c r="M210">
        <v>6.74</v>
      </c>
      <c r="N210">
        <f t="shared" si="15"/>
        <v>1.1659710050998606</v>
      </c>
      <c r="O210">
        <v>5.45</v>
      </c>
    </row>
    <row r="211" spans="1:16" ht="15" x14ac:dyDescent="0.25">
      <c r="A211" t="s">
        <v>414</v>
      </c>
      <c r="B211" t="s">
        <v>415</v>
      </c>
      <c r="D211">
        <v>33</v>
      </c>
      <c r="E211" t="str">
        <f t="shared" si="12"/>
        <v/>
      </c>
      <c r="F211">
        <v>46</v>
      </c>
      <c r="G211" t="str">
        <f t="shared" si="13"/>
        <v/>
      </c>
      <c r="H211">
        <v>79</v>
      </c>
      <c r="I211" t="str">
        <f t="shared" si="14"/>
        <v/>
      </c>
      <c r="L211">
        <v>5.28</v>
      </c>
      <c r="M211">
        <v>9.43</v>
      </c>
      <c r="N211" t="str">
        <f t="shared" si="15"/>
        <v/>
      </c>
      <c r="O211">
        <v>5.44</v>
      </c>
    </row>
    <row r="212" spans="1:16" ht="15" x14ac:dyDescent="0.25">
      <c r="A212" t="s">
        <v>416</v>
      </c>
      <c r="B212" t="s">
        <v>417</v>
      </c>
      <c r="C212">
        <v>54.3</v>
      </c>
      <c r="D212">
        <v>35</v>
      </c>
      <c r="E212">
        <f t="shared" si="12"/>
        <v>2.0893967028992826</v>
      </c>
      <c r="F212">
        <v>46</v>
      </c>
      <c r="G212">
        <f t="shared" si="13"/>
        <v>2.7460642380962001</v>
      </c>
      <c r="H212">
        <v>81</v>
      </c>
      <c r="I212">
        <f t="shared" si="14"/>
        <v>4.8354609409954827</v>
      </c>
      <c r="L212">
        <v>4.9400000000000004</v>
      </c>
      <c r="M212">
        <v>9.4</v>
      </c>
      <c r="N212">
        <f t="shared" si="15"/>
        <v>1.5525568063852033</v>
      </c>
      <c r="O212">
        <v>6.44</v>
      </c>
    </row>
    <row r="213" spans="1:16" ht="15" x14ac:dyDescent="0.25">
      <c r="A213" t="s">
        <v>41</v>
      </c>
      <c r="B213" t="s">
        <v>418</v>
      </c>
      <c r="C213">
        <v>38.9</v>
      </c>
      <c r="D213">
        <v>35</v>
      </c>
      <c r="E213">
        <f t="shared" si="12"/>
        <v>2.6437776078104473</v>
      </c>
      <c r="F213">
        <v>44</v>
      </c>
      <c r="G213">
        <f t="shared" si="13"/>
        <v>3.3236061355331339</v>
      </c>
      <c r="H213">
        <v>79</v>
      </c>
      <c r="I213">
        <f t="shared" si="14"/>
        <v>5.9673837433435812</v>
      </c>
      <c r="L213">
        <v>5.03</v>
      </c>
      <c r="M213">
        <v>8.44</v>
      </c>
      <c r="N213">
        <f t="shared" si="15"/>
        <v>1.6201801114224317</v>
      </c>
      <c r="O213">
        <v>6.08</v>
      </c>
    </row>
    <row r="214" spans="1:16" ht="15" x14ac:dyDescent="0.25">
      <c r="A214" t="s">
        <v>419</v>
      </c>
      <c r="B214" t="s">
        <v>420</v>
      </c>
      <c r="C214">
        <v>48.6</v>
      </c>
      <c r="D214">
        <v>35</v>
      </c>
      <c r="E214">
        <f t="shared" si="12"/>
        <v>2.2594583825708248</v>
      </c>
      <c r="F214">
        <v>43</v>
      </c>
      <c r="G214">
        <f t="shared" si="13"/>
        <v>2.7759060128727273</v>
      </c>
      <c r="H214">
        <v>78</v>
      </c>
      <c r="I214">
        <f t="shared" si="14"/>
        <v>5.0353643954435521</v>
      </c>
      <c r="L214">
        <v>5.35</v>
      </c>
      <c r="M214">
        <v>10.130000000000001</v>
      </c>
      <c r="N214">
        <f t="shared" si="15"/>
        <v>1.7589039697762794</v>
      </c>
      <c r="O214">
        <v>6.32</v>
      </c>
    </row>
    <row r="215" spans="1:16" ht="15" x14ac:dyDescent="0.25">
      <c r="A215" t="s">
        <v>421</v>
      </c>
      <c r="B215" t="s">
        <v>422</v>
      </c>
      <c r="C215">
        <v>51.2</v>
      </c>
      <c r="D215">
        <v>44</v>
      </c>
      <c r="E215">
        <f t="shared" si="12"/>
        <v>2.7379089787616699</v>
      </c>
      <c r="F215">
        <v>56</v>
      </c>
      <c r="G215">
        <f t="shared" si="13"/>
        <v>3.4846114275148525</v>
      </c>
      <c r="H215">
        <v>100</v>
      </c>
      <c r="I215">
        <f t="shared" si="14"/>
        <v>6.2225204062765229</v>
      </c>
      <c r="J215">
        <v>13.9</v>
      </c>
      <c r="M215">
        <v>9.99</v>
      </c>
      <c r="N215">
        <f t="shared" si="15"/>
        <v>1.6943162593317855</v>
      </c>
      <c r="O215">
        <v>6.27</v>
      </c>
    </row>
    <row r="216" spans="1:16" ht="15" x14ac:dyDescent="0.25">
      <c r="A216" t="s">
        <v>423</v>
      </c>
      <c r="B216" t="s">
        <v>216</v>
      </c>
      <c r="C216">
        <v>45.7</v>
      </c>
      <c r="D216">
        <v>16</v>
      </c>
      <c r="E216">
        <f t="shared" si="12"/>
        <v>1.0787220100463208</v>
      </c>
      <c r="F216">
        <v>24</v>
      </c>
      <c r="G216">
        <f t="shared" si="13"/>
        <v>1.6180830150694814</v>
      </c>
      <c r="H216">
        <v>40</v>
      </c>
      <c r="I216">
        <f t="shared" si="14"/>
        <v>2.6968050251158022</v>
      </c>
      <c r="K216">
        <v>11.9</v>
      </c>
      <c r="M216">
        <v>5.8500000000000005</v>
      </c>
      <c r="N216">
        <f t="shared" si="15"/>
        <v>1.0443220767198425</v>
      </c>
    </row>
    <row r="217" spans="1:16" ht="15" x14ac:dyDescent="0.25">
      <c r="B217" t="s">
        <v>255</v>
      </c>
      <c r="C217">
        <v>40.1</v>
      </c>
      <c r="D217">
        <v>16</v>
      </c>
      <c r="E217">
        <f t="shared" si="12"/>
        <v>1.1829512231448298</v>
      </c>
      <c r="F217">
        <v>21</v>
      </c>
      <c r="G217">
        <f t="shared" si="13"/>
        <v>1.5526234803775891</v>
      </c>
      <c r="H217">
        <v>37</v>
      </c>
      <c r="I217">
        <f t="shared" si="14"/>
        <v>2.7355747035224187</v>
      </c>
      <c r="K217">
        <v>12.38</v>
      </c>
      <c r="M217">
        <v>6.61</v>
      </c>
      <c r="N217">
        <f t="shared" si="15"/>
        <v>1.2516239324434935</v>
      </c>
      <c r="O217">
        <v>4.88</v>
      </c>
    </row>
    <row r="218" spans="1:16" ht="15" x14ac:dyDescent="0.25">
      <c r="A218" t="s">
        <v>424</v>
      </c>
      <c r="B218" t="s">
        <v>425</v>
      </c>
      <c r="C218">
        <v>39.200000000000003</v>
      </c>
      <c r="D218">
        <v>18</v>
      </c>
      <c r="E218">
        <f t="shared" si="12"/>
        <v>1.3523067741681301</v>
      </c>
      <c r="F218">
        <v>24</v>
      </c>
      <c r="G218">
        <f t="shared" si="13"/>
        <v>1.8030756988908399</v>
      </c>
      <c r="H218">
        <v>42</v>
      </c>
      <c r="I218">
        <f t="shared" si="14"/>
        <v>3.1553824730589701</v>
      </c>
      <c r="K218">
        <v>12.5</v>
      </c>
      <c r="M218">
        <v>5.15</v>
      </c>
      <c r="N218">
        <f t="shared" si="15"/>
        <v>0.98519894402005836</v>
      </c>
    </row>
    <row r="219" spans="1:16" x14ac:dyDescent="0.3">
      <c r="A219" t="s">
        <v>426</v>
      </c>
      <c r="B219" t="s">
        <v>273</v>
      </c>
      <c r="C219">
        <v>39.299999999999997</v>
      </c>
      <c r="D219">
        <v>23</v>
      </c>
      <c r="E219">
        <f t="shared" si="12"/>
        <v>1.7248440601272497</v>
      </c>
      <c r="F219">
        <v>30</v>
      </c>
      <c r="G219">
        <f t="shared" si="13"/>
        <v>2.2497966001659777</v>
      </c>
      <c r="H219">
        <v>53</v>
      </c>
      <c r="I219">
        <f t="shared" si="14"/>
        <v>3.9746406602932276</v>
      </c>
      <c r="K219">
        <v>12.2</v>
      </c>
      <c r="M219" s="3">
        <v>6</v>
      </c>
      <c r="N219">
        <f t="shared" si="15"/>
        <v>1.1464870023637483</v>
      </c>
      <c r="P219" s="3"/>
    </row>
    <row r="220" spans="1:16" x14ac:dyDescent="0.3">
      <c r="A220" t="s">
        <v>427</v>
      </c>
      <c r="B220" t="s">
        <v>285</v>
      </c>
      <c r="C220">
        <v>37.200000000000003</v>
      </c>
      <c r="D220">
        <v>25</v>
      </c>
      <c r="E220">
        <f t="shared" si="12"/>
        <v>1.9489016152249563</v>
      </c>
      <c r="F220">
        <v>35</v>
      </c>
      <c r="G220">
        <f t="shared" si="13"/>
        <v>2.728462261314939</v>
      </c>
      <c r="H220">
        <v>60</v>
      </c>
      <c r="I220">
        <f t="shared" si="14"/>
        <v>4.6773638765398946</v>
      </c>
      <c r="K220">
        <v>11.5</v>
      </c>
      <c r="M220">
        <v>6.6000000000000005</v>
      </c>
      <c r="N220">
        <f t="shared" si="15"/>
        <v>1.2927474004998871</v>
      </c>
    </row>
    <row r="221" spans="1:16" ht="15" x14ac:dyDescent="0.25">
      <c r="A221" t="s">
        <v>45</v>
      </c>
      <c r="B221" t="s">
        <v>428</v>
      </c>
      <c r="C221">
        <v>33.200000000000003</v>
      </c>
      <c r="D221">
        <v>30</v>
      </c>
      <c r="E221">
        <f t="shared" si="12"/>
        <v>2.5341390515780571</v>
      </c>
      <c r="F221">
        <v>37</v>
      </c>
      <c r="G221">
        <f t="shared" si="13"/>
        <v>3.1254381636129369</v>
      </c>
      <c r="H221">
        <v>67</v>
      </c>
      <c r="I221">
        <f t="shared" si="14"/>
        <v>5.6595772151909935</v>
      </c>
      <c r="K221">
        <v>11.5</v>
      </c>
      <c r="M221">
        <v>5.97</v>
      </c>
      <c r="N221">
        <f t="shared" si="15"/>
        <v>1.2308828085790273</v>
      </c>
    </row>
    <row r="222" spans="1:16" x14ac:dyDescent="0.3">
      <c r="A222" t="s">
        <v>429</v>
      </c>
      <c r="B222" t="s">
        <v>216</v>
      </c>
      <c r="C222">
        <v>38.700000000000003</v>
      </c>
      <c r="D222">
        <v>33</v>
      </c>
      <c r="E222">
        <f t="shared" si="12"/>
        <v>2.5017871732872168</v>
      </c>
      <c r="F222">
        <v>40</v>
      </c>
      <c r="G222">
        <f t="shared" si="13"/>
        <v>3.0324693009542019</v>
      </c>
      <c r="H222">
        <v>73</v>
      </c>
      <c r="I222">
        <f t="shared" si="14"/>
        <v>5.5342564742414186</v>
      </c>
      <c r="K222">
        <v>11</v>
      </c>
      <c r="M222">
        <v>7.18</v>
      </c>
      <c r="N222">
        <f t="shared" si="15"/>
        <v>1.3815115291478735</v>
      </c>
    </row>
    <row r="223" spans="1:16" ht="15" x14ac:dyDescent="0.25">
      <c r="A223" t="s">
        <v>430</v>
      </c>
      <c r="B223" t="s">
        <v>283</v>
      </c>
      <c r="C223">
        <v>51.3</v>
      </c>
      <c r="D223">
        <v>42</v>
      </c>
      <c r="E223">
        <f t="shared" si="12"/>
        <v>2.6098629676098724</v>
      </c>
      <c r="F223">
        <v>51</v>
      </c>
      <c r="G223">
        <f t="shared" si="13"/>
        <v>3.1691193178119876</v>
      </c>
      <c r="H223">
        <v>93</v>
      </c>
      <c r="I223">
        <f t="shared" si="14"/>
        <v>5.7789822854218595</v>
      </c>
      <c r="K223">
        <v>11</v>
      </c>
      <c r="M223">
        <v>9.7100000000000009</v>
      </c>
      <c r="N223">
        <f t="shared" si="15"/>
        <v>1.6453799259518052</v>
      </c>
    </row>
    <row r="224" spans="1:16" ht="15" x14ac:dyDescent="0.25">
      <c r="A224" t="s">
        <v>431</v>
      </c>
      <c r="B224" t="s">
        <v>282</v>
      </c>
      <c r="C224">
        <v>52.1</v>
      </c>
      <c r="D224">
        <v>42</v>
      </c>
      <c r="E224">
        <f t="shared" si="12"/>
        <v>2.5815225754441222</v>
      </c>
      <c r="F224">
        <v>51</v>
      </c>
      <c r="G224">
        <f t="shared" si="13"/>
        <v>3.1347059844678626</v>
      </c>
      <c r="H224">
        <v>93</v>
      </c>
      <c r="I224">
        <f t="shared" si="14"/>
        <v>5.7162285599119844</v>
      </c>
      <c r="K224">
        <v>11</v>
      </c>
      <c r="M224">
        <v>8.9</v>
      </c>
      <c r="N224">
        <f t="shared" si="15"/>
        <v>1.4976395742186306</v>
      </c>
    </row>
    <row r="225" spans="1:15" ht="15" x14ac:dyDescent="0.25">
      <c r="A225" t="s">
        <v>432</v>
      </c>
      <c r="B225" t="s">
        <v>433</v>
      </c>
      <c r="C225">
        <v>41.2</v>
      </c>
      <c r="D225">
        <v>18</v>
      </c>
      <c r="E225">
        <f t="shared" si="12"/>
        <v>1.3056499032745874</v>
      </c>
      <c r="F225">
        <v>23</v>
      </c>
      <c r="G225">
        <f t="shared" si="13"/>
        <v>1.6683304319619727</v>
      </c>
      <c r="H225">
        <v>41</v>
      </c>
      <c r="I225">
        <f t="shared" si="14"/>
        <v>2.9739803352365604</v>
      </c>
      <c r="K225">
        <v>11.6</v>
      </c>
      <c r="M225">
        <v>6.3500000000000005</v>
      </c>
      <c r="N225">
        <f t="shared" si="15"/>
        <v>1.1878120368617655</v>
      </c>
    </row>
    <row r="226" spans="1:15" ht="15" x14ac:dyDescent="0.25">
      <c r="A226" t="s">
        <v>432</v>
      </c>
      <c r="B226" t="s">
        <v>434</v>
      </c>
      <c r="C226">
        <v>56.2</v>
      </c>
      <c r="D226">
        <v>20</v>
      </c>
      <c r="E226">
        <f t="shared" si="12"/>
        <v>1.1653165372534697</v>
      </c>
      <c r="F226">
        <v>23</v>
      </c>
      <c r="G226">
        <f t="shared" si="13"/>
        <v>1.3401140178414901</v>
      </c>
      <c r="H226">
        <v>43</v>
      </c>
      <c r="I226">
        <f t="shared" si="14"/>
        <v>2.5054305550949598</v>
      </c>
      <c r="K226">
        <v>12.2</v>
      </c>
      <c r="M226">
        <v>8.43</v>
      </c>
      <c r="N226">
        <f t="shared" si="15"/>
        <v>1.3709246079791779</v>
      </c>
    </row>
    <row r="227" spans="1:15" ht="15" x14ac:dyDescent="0.25">
      <c r="A227" t="s">
        <v>435</v>
      </c>
      <c r="B227" t="s">
        <v>436</v>
      </c>
      <c r="C227">
        <v>50.5</v>
      </c>
      <c r="D227">
        <v>23</v>
      </c>
      <c r="E227">
        <f t="shared" si="12"/>
        <v>1.4451487727469778</v>
      </c>
      <c r="F227">
        <v>28</v>
      </c>
      <c r="G227">
        <f t="shared" si="13"/>
        <v>1.7593115494311033</v>
      </c>
      <c r="H227">
        <v>51</v>
      </c>
      <c r="I227">
        <f t="shared" si="14"/>
        <v>3.2044603221780812</v>
      </c>
      <c r="K227">
        <v>11.7</v>
      </c>
      <c r="M227">
        <v>7.08</v>
      </c>
      <c r="N227">
        <f t="shared" si="15"/>
        <v>1.2082519520468276</v>
      </c>
    </row>
    <row r="228" spans="1:15" ht="15" x14ac:dyDescent="0.25">
      <c r="A228" t="s">
        <v>437</v>
      </c>
      <c r="B228" t="s">
        <v>321</v>
      </c>
      <c r="C228">
        <v>51.5</v>
      </c>
      <c r="D228">
        <v>26</v>
      </c>
      <c r="E228">
        <f t="shared" si="12"/>
        <v>1.6111998825048677</v>
      </c>
      <c r="F228">
        <v>30</v>
      </c>
      <c r="G228">
        <f t="shared" si="13"/>
        <v>1.8590767875056167</v>
      </c>
      <c r="H228">
        <v>56</v>
      </c>
      <c r="I228">
        <f t="shared" si="14"/>
        <v>3.4702766700104846</v>
      </c>
      <c r="K228">
        <v>11.8</v>
      </c>
      <c r="M228">
        <v>6.98</v>
      </c>
      <c r="N228">
        <f t="shared" si="15"/>
        <v>1.1807027229339651</v>
      </c>
    </row>
    <row r="229" spans="1:15" ht="15" x14ac:dyDescent="0.25">
      <c r="A229" t="s">
        <v>438</v>
      </c>
      <c r="B229" t="s">
        <v>212</v>
      </c>
      <c r="C229">
        <v>42.3</v>
      </c>
      <c r="D229">
        <v>30</v>
      </c>
      <c r="E229">
        <f t="shared" si="12"/>
        <v>2.1360006726805505</v>
      </c>
      <c r="F229">
        <v>40</v>
      </c>
      <c r="G229">
        <f t="shared" si="13"/>
        <v>2.8480008969074011</v>
      </c>
      <c r="H229">
        <v>70</v>
      </c>
      <c r="I229">
        <f t="shared" si="14"/>
        <v>4.984001569587952</v>
      </c>
      <c r="K229">
        <v>11.2</v>
      </c>
      <c r="M229">
        <v>7.99</v>
      </c>
      <c r="N229">
        <f t="shared" si="15"/>
        <v>1.4769370607379355</v>
      </c>
      <c r="O229">
        <v>6.26</v>
      </c>
    </row>
    <row r="230" spans="1:15" ht="15" x14ac:dyDescent="0.25">
      <c r="A230" t="s">
        <v>439</v>
      </c>
      <c r="B230" t="s">
        <v>440</v>
      </c>
      <c r="C230">
        <v>66</v>
      </c>
      <c r="D230">
        <v>30</v>
      </c>
      <c r="E230">
        <f t="shared" si="12"/>
        <v>1.5605583921283293</v>
      </c>
      <c r="F230">
        <v>35</v>
      </c>
      <c r="G230">
        <f t="shared" si="13"/>
        <v>1.8206514574830508</v>
      </c>
      <c r="H230">
        <v>65</v>
      </c>
      <c r="I230">
        <f t="shared" si="14"/>
        <v>3.38120984961138</v>
      </c>
      <c r="K230">
        <v>12</v>
      </c>
      <c r="M230">
        <v>9.15</v>
      </c>
      <c r="N230">
        <f t="shared" si="15"/>
        <v>1.384001322004407</v>
      </c>
      <c r="O230">
        <v>4.9000000000000004</v>
      </c>
    </row>
    <row r="231" spans="1:15" ht="15" x14ac:dyDescent="0.25">
      <c r="A231" t="s">
        <v>441</v>
      </c>
      <c r="B231" t="s">
        <v>273</v>
      </c>
      <c r="C231">
        <v>40.4</v>
      </c>
      <c r="D231">
        <v>37</v>
      </c>
      <c r="E231">
        <f t="shared" si="12"/>
        <v>2.72122598066488</v>
      </c>
      <c r="F231">
        <v>48</v>
      </c>
      <c r="G231">
        <f t="shared" si="13"/>
        <v>3.5302391100517361</v>
      </c>
      <c r="H231">
        <v>85</v>
      </c>
      <c r="I231">
        <f t="shared" si="14"/>
        <v>6.251465090716616</v>
      </c>
      <c r="K231">
        <v>11.1</v>
      </c>
      <c r="M231">
        <v>8.02</v>
      </c>
      <c r="N231">
        <f t="shared" si="15"/>
        <v>1.5135175825292799</v>
      </c>
      <c r="O231">
        <v>6.5200000000000005</v>
      </c>
    </row>
    <row r="232" spans="1:15" ht="15" x14ac:dyDescent="0.25">
      <c r="A232" t="s">
        <v>5</v>
      </c>
      <c r="B232" t="s">
        <v>442</v>
      </c>
      <c r="C232">
        <v>43.9</v>
      </c>
      <c r="D232">
        <v>43</v>
      </c>
      <c r="E232">
        <f t="shared" si="12"/>
        <v>2.9824394852467493</v>
      </c>
      <c r="F232">
        <v>57</v>
      </c>
      <c r="G232">
        <f t="shared" si="13"/>
        <v>3.9534662943968537</v>
      </c>
      <c r="H232">
        <v>100</v>
      </c>
      <c r="I232">
        <f t="shared" si="14"/>
        <v>6.935905779643603</v>
      </c>
      <c r="K232">
        <v>10.4</v>
      </c>
      <c r="M232">
        <v>9.59</v>
      </c>
      <c r="N232">
        <f t="shared" si="15"/>
        <v>1.7432703562939673</v>
      </c>
    </row>
    <row r="233" spans="1:15" ht="15" x14ac:dyDescent="0.25">
      <c r="A233" t="s">
        <v>225</v>
      </c>
      <c r="B233" t="s">
        <v>443</v>
      </c>
      <c r="C233">
        <v>52.3</v>
      </c>
      <c r="D233">
        <v>12</v>
      </c>
      <c r="E233">
        <f t="shared" si="12"/>
        <v>0.73558661040870399</v>
      </c>
      <c r="F233">
        <v>12</v>
      </c>
      <c r="G233">
        <f t="shared" si="13"/>
        <v>0.73558661040870399</v>
      </c>
      <c r="H233">
        <v>24</v>
      </c>
      <c r="I233">
        <f t="shared" si="14"/>
        <v>1.471173220817408</v>
      </c>
      <c r="K233">
        <v>13.6</v>
      </c>
      <c r="M233">
        <v>5.8100000000000005</v>
      </c>
      <c r="N233">
        <f t="shared" si="15"/>
        <v>0.9759853220679553</v>
      </c>
      <c r="O233">
        <v>4.9000000000000004</v>
      </c>
    </row>
    <row r="234" spans="1:15" ht="15" x14ac:dyDescent="0.25">
      <c r="A234" t="s">
        <v>444</v>
      </c>
      <c r="B234" t="s">
        <v>445</v>
      </c>
      <c r="C234">
        <v>37.200000000000003</v>
      </c>
      <c r="D234">
        <v>15</v>
      </c>
      <c r="E234">
        <f t="shared" si="12"/>
        <v>1.1693409691349737</v>
      </c>
      <c r="F234">
        <v>21</v>
      </c>
      <c r="G234">
        <f t="shared" si="13"/>
        <v>1.6370773567889632</v>
      </c>
      <c r="H234">
        <v>36</v>
      </c>
      <c r="I234">
        <f t="shared" si="14"/>
        <v>2.806418325923937</v>
      </c>
      <c r="K234">
        <v>11.9</v>
      </c>
      <c r="M234">
        <v>7</v>
      </c>
      <c r="N234">
        <f t="shared" si="15"/>
        <v>1.3710957278029106</v>
      </c>
      <c r="O234">
        <v>5.86</v>
      </c>
    </row>
    <row r="235" spans="1:15" ht="15" x14ac:dyDescent="0.25">
      <c r="A235" t="s">
        <v>73</v>
      </c>
      <c r="B235" t="s">
        <v>226</v>
      </c>
      <c r="C235">
        <v>34.200000000000003</v>
      </c>
      <c r="D235">
        <v>17</v>
      </c>
      <c r="E235">
        <f t="shared" si="12"/>
        <v>1.4062564415301257</v>
      </c>
      <c r="F235">
        <v>20</v>
      </c>
      <c r="G235">
        <f t="shared" si="13"/>
        <v>1.6544193429766185</v>
      </c>
      <c r="H235">
        <v>37</v>
      </c>
      <c r="I235">
        <f t="shared" si="14"/>
        <v>3.0606757845067443</v>
      </c>
      <c r="K235">
        <v>12.6</v>
      </c>
      <c r="M235">
        <v>7</v>
      </c>
      <c r="N235">
        <f t="shared" si="15"/>
        <v>1.4240664416395508</v>
      </c>
      <c r="O235">
        <v>4.9000000000000004</v>
      </c>
    </row>
    <row r="236" spans="1:15" x14ac:dyDescent="0.3">
      <c r="A236" t="s">
        <v>302</v>
      </c>
      <c r="B236" t="s">
        <v>446</v>
      </c>
      <c r="C236">
        <v>35.9</v>
      </c>
      <c r="D236">
        <v>22</v>
      </c>
      <c r="E236">
        <f t="shared" si="12"/>
        <v>1.758623196211623</v>
      </c>
      <c r="F236">
        <v>30</v>
      </c>
      <c r="G236">
        <f t="shared" si="13"/>
        <v>2.3981225402885769</v>
      </c>
      <c r="H236">
        <v>52</v>
      </c>
      <c r="I236">
        <f t="shared" si="14"/>
        <v>4.1567457365001994</v>
      </c>
      <c r="K236">
        <v>11.8</v>
      </c>
      <c r="M236">
        <v>6.04</v>
      </c>
      <c r="N236">
        <f t="shared" si="15"/>
        <v>1.2021845612002982</v>
      </c>
      <c r="O236">
        <v>5.97</v>
      </c>
    </row>
    <row r="237" spans="1:15" ht="15" x14ac:dyDescent="0.25">
      <c r="A237" t="s">
        <v>304</v>
      </c>
      <c r="B237" t="s">
        <v>447</v>
      </c>
      <c r="C237">
        <v>36.799999999999997</v>
      </c>
      <c r="D237">
        <v>22</v>
      </c>
      <c r="E237">
        <f t="shared" si="12"/>
        <v>1.7281657370060139</v>
      </c>
      <c r="F237">
        <v>30</v>
      </c>
      <c r="G237">
        <f t="shared" si="13"/>
        <v>2.3565896413718375</v>
      </c>
      <c r="H237">
        <v>52</v>
      </c>
      <c r="I237">
        <f t="shared" si="14"/>
        <v>4.0847553783778512</v>
      </c>
      <c r="K237">
        <v>13.1</v>
      </c>
      <c r="M237">
        <v>7.86</v>
      </c>
      <c r="N237">
        <f t="shared" si="15"/>
        <v>1.5470663234154742</v>
      </c>
      <c r="O237">
        <v>5.3</v>
      </c>
    </row>
    <row r="238" spans="1:15" ht="15" x14ac:dyDescent="0.25">
      <c r="A238" t="s">
        <v>448</v>
      </c>
      <c r="B238" t="s">
        <v>187</v>
      </c>
      <c r="C238">
        <v>54.2</v>
      </c>
      <c r="D238">
        <v>23</v>
      </c>
      <c r="E238">
        <f t="shared" si="12"/>
        <v>1.3748190686555291</v>
      </c>
      <c r="F238">
        <v>31</v>
      </c>
      <c r="G238">
        <f t="shared" si="13"/>
        <v>1.8530170055791912</v>
      </c>
      <c r="H238">
        <v>54</v>
      </c>
      <c r="I238">
        <f t="shared" si="14"/>
        <v>3.2278360742347205</v>
      </c>
      <c r="K238">
        <v>11.48</v>
      </c>
      <c r="M238">
        <v>9.7000000000000011</v>
      </c>
      <c r="N238">
        <f t="shared" si="15"/>
        <v>1.6034383996992532</v>
      </c>
      <c r="O238">
        <v>5.68</v>
      </c>
    </row>
    <row r="239" spans="1:15" ht="15" x14ac:dyDescent="0.25">
      <c r="A239" t="s">
        <v>73</v>
      </c>
      <c r="B239" t="s">
        <v>303</v>
      </c>
      <c r="C239">
        <v>39.299999999999997</v>
      </c>
      <c r="D239">
        <v>25</v>
      </c>
      <c r="E239">
        <f t="shared" si="12"/>
        <v>1.874830500138315</v>
      </c>
      <c r="F239">
        <v>29</v>
      </c>
      <c r="G239">
        <f t="shared" si="13"/>
        <v>2.1748033801604452</v>
      </c>
      <c r="H239">
        <v>54</v>
      </c>
      <c r="I239">
        <f t="shared" si="14"/>
        <v>4.0496338802987601</v>
      </c>
      <c r="K239">
        <v>11.39</v>
      </c>
      <c r="M239">
        <v>9.7100000000000009</v>
      </c>
      <c r="N239">
        <f t="shared" si="15"/>
        <v>1.8553981321586661</v>
      </c>
      <c r="O239">
        <v>5.94</v>
      </c>
    </row>
    <row r="240" spans="1:15" x14ac:dyDescent="0.3">
      <c r="A240" t="s">
        <v>302</v>
      </c>
      <c r="B240" t="s">
        <v>187</v>
      </c>
      <c r="C240">
        <v>38.4</v>
      </c>
      <c r="D240">
        <v>26</v>
      </c>
      <c r="E240">
        <f t="shared" si="12"/>
        <v>1.9819580629730524</v>
      </c>
      <c r="F240">
        <v>40</v>
      </c>
      <c r="G240">
        <f t="shared" si="13"/>
        <v>3.0491662507277733</v>
      </c>
      <c r="H240">
        <v>66</v>
      </c>
      <c r="I240">
        <f t="shared" si="14"/>
        <v>5.0311243137008255</v>
      </c>
      <c r="K240">
        <v>10.97</v>
      </c>
      <c r="M240">
        <v>8.370000000000001</v>
      </c>
      <c r="N240">
        <f t="shared" si="15"/>
        <v>1.6161407390169917</v>
      </c>
      <c r="O240">
        <v>6.12</v>
      </c>
    </row>
    <row r="241" spans="1:15" ht="15" x14ac:dyDescent="0.25">
      <c r="A241" t="s">
        <v>304</v>
      </c>
      <c r="B241" t="s">
        <v>305</v>
      </c>
      <c r="C241">
        <v>38.6</v>
      </c>
      <c r="D241">
        <v>29</v>
      </c>
      <c r="E241">
        <f t="shared" si="12"/>
        <v>2.2025575075788142</v>
      </c>
      <c r="F241">
        <v>37</v>
      </c>
      <c r="G241">
        <f t="shared" si="13"/>
        <v>2.8101595786350391</v>
      </c>
      <c r="H241">
        <v>66</v>
      </c>
      <c r="I241">
        <f t="shared" si="14"/>
        <v>5.0127170862138533</v>
      </c>
      <c r="K241">
        <v>11.99</v>
      </c>
      <c r="M241">
        <v>8.73</v>
      </c>
      <c r="N241">
        <f t="shared" si="15"/>
        <v>1.6817091233232795</v>
      </c>
      <c r="O241">
        <v>5.9</v>
      </c>
    </row>
    <row r="242" spans="1:15" ht="15" x14ac:dyDescent="0.25">
      <c r="A242" t="s">
        <v>449</v>
      </c>
      <c r="B242" t="s">
        <v>301</v>
      </c>
      <c r="C242">
        <v>47.4</v>
      </c>
      <c r="D242">
        <v>32</v>
      </c>
      <c r="E242">
        <f t="shared" si="12"/>
        <v>2.1025554648045892</v>
      </c>
      <c r="F242">
        <v>38</v>
      </c>
      <c r="G242">
        <f t="shared" si="13"/>
        <v>2.4967846144554495</v>
      </c>
      <c r="H242">
        <v>70</v>
      </c>
      <c r="I242">
        <f t="shared" si="14"/>
        <v>4.5993400792600392</v>
      </c>
      <c r="K242">
        <v>11.72</v>
      </c>
      <c r="M242">
        <v>9.6300000000000008</v>
      </c>
      <c r="N242">
        <f t="shared" si="15"/>
        <v>1.6910401870493244</v>
      </c>
      <c r="O242">
        <v>6.05</v>
      </c>
    </row>
    <row r="243" spans="1:15" x14ac:dyDescent="0.3">
      <c r="A243" t="s">
        <v>20</v>
      </c>
      <c r="B243" t="s">
        <v>273</v>
      </c>
      <c r="C243">
        <v>50.8</v>
      </c>
      <c r="D243">
        <v>35</v>
      </c>
      <c r="E243">
        <f t="shared" si="12"/>
        <v>2.189967998865328</v>
      </c>
      <c r="F243">
        <v>43</v>
      </c>
      <c r="G243">
        <f t="shared" si="13"/>
        <v>2.6905321128916886</v>
      </c>
      <c r="H243">
        <v>78</v>
      </c>
      <c r="I243">
        <f t="shared" si="14"/>
        <v>4.8805001117570166</v>
      </c>
      <c r="K243">
        <v>11.43</v>
      </c>
      <c r="M243">
        <v>12.370000000000001</v>
      </c>
      <c r="N243">
        <f t="shared" si="15"/>
        <v>2.1053984110125281</v>
      </c>
      <c r="O243">
        <v>6.1000000000000005</v>
      </c>
    </row>
    <row r="244" spans="1:15" ht="15" x14ac:dyDescent="0.25">
      <c r="A244" t="s">
        <v>450</v>
      </c>
      <c r="B244" t="s">
        <v>189</v>
      </c>
      <c r="C244">
        <v>60.3</v>
      </c>
      <c r="D244">
        <v>40</v>
      </c>
      <c r="E244">
        <f t="shared" si="12"/>
        <v>2.2176675465555631</v>
      </c>
      <c r="F244">
        <v>50</v>
      </c>
      <c r="G244">
        <f t="shared" si="13"/>
        <v>2.7720844331944536</v>
      </c>
      <c r="H244">
        <v>90</v>
      </c>
      <c r="I244">
        <f t="shared" si="14"/>
        <v>4.9897519797500163</v>
      </c>
      <c r="K244">
        <v>10.82</v>
      </c>
      <c r="M244">
        <v>11.63</v>
      </c>
      <c r="N244">
        <f t="shared" si="15"/>
        <v>1.8322267709068696</v>
      </c>
      <c r="O244">
        <v>6.67</v>
      </c>
    </row>
    <row r="245" spans="1:15" ht="15" x14ac:dyDescent="0.25">
      <c r="A245" t="s">
        <v>451</v>
      </c>
      <c r="B245" t="s">
        <v>187</v>
      </c>
      <c r="C245">
        <v>61.8</v>
      </c>
      <c r="D245">
        <v>46</v>
      </c>
      <c r="E245">
        <f t="shared" si="12"/>
        <v>2.5064836655593439</v>
      </c>
      <c r="F245">
        <v>58</v>
      </c>
      <c r="G245">
        <f t="shared" si="13"/>
        <v>3.1603489696183034</v>
      </c>
      <c r="H245">
        <v>104</v>
      </c>
      <c r="I245">
        <f t="shared" si="14"/>
        <v>5.6668326351776477</v>
      </c>
      <c r="K245">
        <v>11.37</v>
      </c>
      <c r="M245">
        <v>9.82</v>
      </c>
      <c r="N245">
        <f t="shared" si="15"/>
        <v>1.5300310230876721</v>
      </c>
      <c r="O245">
        <v>6.4</v>
      </c>
    </row>
    <row r="246" spans="1:15" ht="15" x14ac:dyDescent="0.25">
      <c r="A246" t="s">
        <v>452</v>
      </c>
      <c r="B246" t="s">
        <v>453</v>
      </c>
      <c r="C246">
        <v>39.5</v>
      </c>
      <c r="D246">
        <v>16</v>
      </c>
      <c r="E246">
        <f t="shared" si="12"/>
        <v>1.1956016123800437</v>
      </c>
      <c r="F246">
        <v>22</v>
      </c>
      <c r="G246">
        <f t="shared" si="13"/>
        <v>1.64395221702256</v>
      </c>
      <c r="H246">
        <v>38</v>
      </c>
      <c r="I246">
        <f t="shared" si="14"/>
        <v>2.8395538294026035</v>
      </c>
      <c r="K246">
        <v>12.79</v>
      </c>
      <c r="M246">
        <v>6.05</v>
      </c>
      <c r="N246">
        <f t="shared" si="15"/>
        <v>1.1533985720007989</v>
      </c>
      <c r="O246">
        <v>5.0999999999999996</v>
      </c>
    </row>
    <row r="247" spans="1:15" ht="15" x14ac:dyDescent="0.25">
      <c r="A247" t="s">
        <v>35</v>
      </c>
      <c r="B247" t="s">
        <v>454</v>
      </c>
      <c r="C247">
        <v>38.700000000000003</v>
      </c>
      <c r="D247">
        <v>20</v>
      </c>
      <c r="E247">
        <f t="shared" si="12"/>
        <v>1.5162346504771009</v>
      </c>
      <c r="F247">
        <v>28</v>
      </c>
      <c r="G247">
        <f t="shared" si="13"/>
        <v>2.1227285106679412</v>
      </c>
      <c r="H247">
        <v>48</v>
      </c>
      <c r="I247">
        <f t="shared" si="14"/>
        <v>3.6389631611450421</v>
      </c>
      <c r="K247">
        <v>12.62</v>
      </c>
      <c r="M247">
        <v>6.27</v>
      </c>
      <c r="N247">
        <f t="shared" si="15"/>
        <v>1.206417449548352</v>
      </c>
      <c r="O247">
        <v>5.4</v>
      </c>
    </row>
    <row r="248" spans="1:15" ht="15" x14ac:dyDescent="0.25">
      <c r="A248" t="s">
        <v>37</v>
      </c>
      <c r="B248" t="s">
        <v>455</v>
      </c>
      <c r="C248">
        <v>44.6</v>
      </c>
      <c r="D248">
        <v>20</v>
      </c>
      <c r="E248">
        <f t="shared" si="12"/>
        <v>1.3717835135444132</v>
      </c>
      <c r="F248">
        <v>27</v>
      </c>
      <c r="G248">
        <f t="shared" si="13"/>
        <v>1.8519077432849578</v>
      </c>
      <c r="H248">
        <v>47</v>
      </c>
      <c r="I248">
        <f t="shared" si="14"/>
        <v>3.2236912568293707</v>
      </c>
      <c r="K248">
        <v>11.1</v>
      </c>
      <c r="M248">
        <v>7.5</v>
      </c>
      <c r="N248">
        <f t="shared" si="15"/>
        <v>1.3536616452756205</v>
      </c>
      <c r="O248">
        <v>5.74</v>
      </c>
    </row>
    <row r="249" spans="1:15" x14ac:dyDescent="0.3">
      <c r="A249" t="s">
        <v>456</v>
      </c>
      <c r="B249" t="s">
        <v>457</v>
      </c>
      <c r="C249">
        <v>38.5</v>
      </c>
      <c r="D249">
        <v>20</v>
      </c>
      <c r="E249">
        <f t="shared" si="12"/>
        <v>1.5217879737989193</v>
      </c>
      <c r="F249">
        <v>26</v>
      </c>
      <c r="G249">
        <f t="shared" si="13"/>
        <v>1.978324365938595</v>
      </c>
      <c r="H249">
        <v>46</v>
      </c>
      <c r="I249">
        <f t="shared" si="14"/>
        <v>3.5001123397375142</v>
      </c>
      <c r="K249">
        <v>13.01</v>
      </c>
      <c r="M249">
        <v>7.05</v>
      </c>
      <c r="N249">
        <f t="shared" si="15"/>
        <v>1.3596703740584124</v>
      </c>
      <c r="O249">
        <v>5.3</v>
      </c>
    </row>
    <row r="250" spans="1:15" x14ac:dyDescent="0.3">
      <c r="A250" t="s">
        <v>20</v>
      </c>
      <c r="B250" t="s">
        <v>216</v>
      </c>
      <c r="C250">
        <v>37.799999999999997</v>
      </c>
      <c r="D250">
        <v>20</v>
      </c>
      <c r="E250">
        <f t="shared" si="12"/>
        <v>1.5416184439594611</v>
      </c>
      <c r="F250">
        <v>25</v>
      </c>
      <c r="G250">
        <f t="shared" si="13"/>
        <v>1.9270230549493264</v>
      </c>
      <c r="H250">
        <v>45</v>
      </c>
      <c r="I250">
        <f t="shared" si="14"/>
        <v>3.4686414989087875</v>
      </c>
      <c r="K250">
        <v>12.4</v>
      </c>
      <c r="M250">
        <v>5.16</v>
      </c>
      <c r="N250">
        <f t="shared" si="15"/>
        <v>1.0034292639708982</v>
      </c>
      <c r="O250">
        <v>5.0999999999999996</v>
      </c>
    </row>
    <row r="251" spans="1:15" ht="15" x14ac:dyDescent="0.25">
      <c r="A251" t="s">
        <v>315</v>
      </c>
      <c r="B251" t="s">
        <v>458</v>
      </c>
      <c r="C251">
        <v>49.8</v>
      </c>
      <c r="D251">
        <v>21</v>
      </c>
      <c r="E251">
        <f t="shared" si="12"/>
        <v>1.3325431857335026</v>
      </c>
      <c r="F251">
        <v>30</v>
      </c>
      <c r="G251">
        <f t="shared" si="13"/>
        <v>1.9036331224764322</v>
      </c>
      <c r="H251">
        <v>51</v>
      </c>
      <c r="I251">
        <f t="shared" si="14"/>
        <v>3.2361763082099348</v>
      </c>
      <c r="K251">
        <v>12</v>
      </c>
      <c r="M251">
        <v>7.2</v>
      </c>
      <c r="N251">
        <f t="shared" si="15"/>
        <v>1.2364871962339581</v>
      </c>
      <c r="O251">
        <v>5.01</v>
      </c>
    </row>
    <row r="252" spans="1:15" ht="15" x14ac:dyDescent="0.25">
      <c r="A252" t="s">
        <v>77</v>
      </c>
      <c r="B252" t="s">
        <v>459</v>
      </c>
      <c r="C252">
        <v>46.8</v>
      </c>
      <c r="D252">
        <v>21</v>
      </c>
      <c r="E252">
        <f t="shared" si="12"/>
        <v>1.3922602165418323</v>
      </c>
      <c r="F252">
        <v>25</v>
      </c>
      <c r="G252">
        <f t="shared" si="13"/>
        <v>1.6574526387402764</v>
      </c>
      <c r="H252">
        <v>46</v>
      </c>
      <c r="I252">
        <f t="shared" si="14"/>
        <v>3.0497128552821087</v>
      </c>
      <c r="K252">
        <v>13.46</v>
      </c>
      <c r="M252">
        <v>7.72</v>
      </c>
      <c r="N252">
        <f t="shared" si="15"/>
        <v>1.3634496086394539</v>
      </c>
      <c r="O252">
        <v>5.3</v>
      </c>
    </row>
    <row r="253" spans="1:15" ht="15" x14ac:dyDescent="0.25">
      <c r="A253" t="s">
        <v>460</v>
      </c>
      <c r="B253" t="s">
        <v>177</v>
      </c>
      <c r="C253">
        <v>48.5</v>
      </c>
      <c r="D253">
        <v>30</v>
      </c>
      <c r="E253">
        <f t="shared" si="12"/>
        <v>1.9394952635385534</v>
      </c>
      <c r="F253">
        <v>38</v>
      </c>
      <c r="G253">
        <f t="shared" si="13"/>
        <v>2.4566940004821678</v>
      </c>
      <c r="H253">
        <v>68</v>
      </c>
      <c r="I253">
        <f t="shared" si="14"/>
        <v>4.3961892640207214</v>
      </c>
      <c r="K253">
        <v>11.57</v>
      </c>
      <c r="M253">
        <v>7.8100000000000005</v>
      </c>
      <c r="N253">
        <f t="shared" si="15"/>
        <v>1.357334815467226</v>
      </c>
      <c r="O253">
        <v>5.54</v>
      </c>
    </row>
    <row r="254" spans="1:15" ht="15" x14ac:dyDescent="0.25">
      <c r="A254" t="s">
        <v>309</v>
      </c>
      <c r="B254" t="s">
        <v>294</v>
      </c>
      <c r="C254">
        <v>44.4</v>
      </c>
      <c r="D254">
        <v>33</v>
      </c>
      <c r="E254">
        <f t="shared" si="12"/>
        <v>2.2706319516363447</v>
      </c>
      <c r="F254">
        <v>45</v>
      </c>
      <c r="G254">
        <f t="shared" si="13"/>
        <v>3.0963162976859242</v>
      </c>
      <c r="H254">
        <v>78</v>
      </c>
      <c r="I254">
        <f t="shared" si="14"/>
        <v>5.3669482493222693</v>
      </c>
      <c r="K254">
        <v>11.28</v>
      </c>
      <c r="M254">
        <v>9.11</v>
      </c>
      <c r="N254">
        <f t="shared" si="15"/>
        <v>1.6475825568942484</v>
      </c>
      <c r="O254">
        <v>5.78</v>
      </c>
    </row>
    <row r="255" spans="1:15" ht="15" x14ac:dyDescent="0.25">
      <c r="A255" t="s">
        <v>128</v>
      </c>
      <c r="B255" t="s">
        <v>109</v>
      </c>
      <c r="C255">
        <v>39.6</v>
      </c>
      <c r="D255">
        <v>33</v>
      </c>
      <c r="E255">
        <f t="shared" si="12"/>
        <v>2.4615329536544661</v>
      </c>
      <c r="F255">
        <v>40</v>
      </c>
      <c r="G255">
        <f t="shared" si="13"/>
        <v>2.9836763074599593</v>
      </c>
      <c r="H255">
        <v>73</v>
      </c>
      <c r="I255">
        <f t="shared" si="14"/>
        <v>5.4452092611144254</v>
      </c>
      <c r="K255">
        <v>11.72</v>
      </c>
      <c r="M255">
        <v>8.9</v>
      </c>
      <c r="N255">
        <f t="shared" si="15"/>
        <v>1.694802131938669</v>
      </c>
      <c r="O255">
        <v>6</v>
      </c>
    </row>
    <row r="256" spans="1:15" ht="15" x14ac:dyDescent="0.25">
      <c r="A256" t="s">
        <v>306</v>
      </c>
      <c r="B256" t="s">
        <v>307</v>
      </c>
      <c r="C256">
        <v>50.4</v>
      </c>
      <c r="D256">
        <v>34</v>
      </c>
      <c r="E256">
        <f t="shared" si="12"/>
        <v>2.1392967708072606</v>
      </c>
      <c r="F256">
        <v>41</v>
      </c>
      <c r="G256">
        <f t="shared" si="13"/>
        <v>2.57974022362052</v>
      </c>
      <c r="H256">
        <v>75</v>
      </c>
      <c r="I256">
        <f t="shared" si="14"/>
        <v>4.719036994427781</v>
      </c>
      <c r="K256">
        <v>10.84</v>
      </c>
      <c r="M256">
        <v>9.0400000000000009</v>
      </c>
      <c r="N256">
        <f t="shared" si="15"/>
        <v>1.5441189820509913</v>
      </c>
      <c r="O256">
        <v>6.4</v>
      </c>
    </row>
    <row r="257" spans="1:15" ht="15" x14ac:dyDescent="0.25">
      <c r="A257" t="s">
        <v>100</v>
      </c>
      <c r="B257" t="s">
        <v>461</v>
      </c>
      <c r="C257">
        <v>52.8</v>
      </c>
      <c r="D257">
        <v>35</v>
      </c>
      <c r="E257">
        <f t="shared" si="12"/>
        <v>2.13110562487753</v>
      </c>
      <c r="F257">
        <v>41</v>
      </c>
      <c r="G257">
        <f t="shared" si="13"/>
        <v>2.496438017713678</v>
      </c>
      <c r="H257">
        <v>76</v>
      </c>
      <c r="I257">
        <f t="shared" si="14"/>
        <v>4.627543642591208</v>
      </c>
      <c r="K257">
        <v>11.78</v>
      </c>
      <c r="M257">
        <v>9.09</v>
      </c>
      <c r="N257">
        <f t="shared" si="15"/>
        <v>1.5204360159668868</v>
      </c>
      <c r="O257">
        <v>6.75</v>
      </c>
    </row>
    <row r="258" spans="1:15" ht="15" x14ac:dyDescent="0.25">
      <c r="A258" t="s">
        <v>128</v>
      </c>
      <c r="B258" t="s">
        <v>462</v>
      </c>
      <c r="C258">
        <v>42.5</v>
      </c>
      <c r="D258">
        <v>44</v>
      </c>
      <c r="E258">
        <f t="shared" si="12"/>
        <v>3.122391627102628</v>
      </c>
      <c r="F258">
        <v>54</v>
      </c>
      <c r="G258">
        <f t="shared" si="13"/>
        <v>3.8320260878077703</v>
      </c>
      <c r="H258">
        <v>98</v>
      </c>
      <c r="I258">
        <f t="shared" si="14"/>
        <v>6.9544177149103987</v>
      </c>
      <c r="K258">
        <v>10.88</v>
      </c>
      <c r="M258">
        <v>8.32</v>
      </c>
      <c r="N258">
        <f t="shared" si="15"/>
        <v>1.5346700044869692</v>
      </c>
      <c r="O258">
        <v>6.46</v>
      </c>
    </row>
    <row r="259" spans="1:15" ht="15" x14ac:dyDescent="0.25">
      <c r="A259" t="s">
        <v>463</v>
      </c>
      <c r="B259" t="s">
        <v>210</v>
      </c>
      <c r="C259">
        <v>54.7</v>
      </c>
      <c r="D259">
        <v>58</v>
      </c>
      <c r="E259">
        <f t="shared" ref="E259:E322" si="16">IF(AND($C259&gt;0,D259&gt;0),D259/($C259^0.70558407859294),"")</f>
        <v>3.4445445598009354</v>
      </c>
      <c r="F259">
        <v>70</v>
      </c>
      <c r="G259">
        <f t="shared" ref="G259:G322" si="17">IF(AND($C259&gt;0,F259&gt;0),F259/($C259^0.70558407859294),"")</f>
        <v>4.157208951483887</v>
      </c>
      <c r="H259">
        <v>128</v>
      </c>
      <c r="I259">
        <f t="shared" ref="I259:I322" si="18">IF(AND($C259&gt;0,H259&gt;0),H259/($C259^0.70558407859294),"")</f>
        <v>7.6017535112848229</v>
      </c>
      <c r="J259">
        <v>12.62</v>
      </c>
      <c r="M259">
        <v>11.41</v>
      </c>
      <c r="N259">
        <f t="shared" ref="N259:N322" si="19">IF(AND($C259&gt;0,M259&gt;0),M259/($C259^0.450818786555515),"")</f>
        <v>1.8783144817335995</v>
      </c>
      <c r="O259">
        <v>7.03</v>
      </c>
    </row>
    <row r="260" spans="1:15" ht="15" x14ac:dyDescent="0.25">
      <c r="A260" t="s">
        <v>78</v>
      </c>
      <c r="B260" t="s">
        <v>464</v>
      </c>
      <c r="C260">
        <v>57.4</v>
      </c>
      <c r="D260">
        <v>44</v>
      </c>
      <c r="E260">
        <f t="shared" si="16"/>
        <v>2.5257621427492003</v>
      </c>
      <c r="F260">
        <v>58</v>
      </c>
      <c r="G260">
        <f t="shared" si="17"/>
        <v>3.3294137336239458</v>
      </c>
      <c r="H260">
        <v>102</v>
      </c>
      <c r="I260">
        <f t="shared" si="18"/>
        <v>5.8551758763731456</v>
      </c>
      <c r="J260">
        <v>13.76</v>
      </c>
      <c r="M260">
        <v>9.23</v>
      </c>
      <c r="N260">
        <f t="shared" si="19"/>
        <v>1.4867952879703037</v>
      </c>
      <c r="O260">
        <v>5.93</v>
      </c>
    </row>
    <row r="261" spans="1:15" ht="15" x14ac:dyDescent="0.25">
      <c r="A261" t="s">
        <v>76</v>
      </c>
      <c r="B261" t="s">
        <v>465</v>
      </c>
      <c r="C261">
        <v>45.4</v>
      </c>
      <c r="D261">
        <v>30</v>
      </c>
      <c r="E261">
        <f t="shared" si="16"/>
        <v>2.0320249103307759</v>
      </c>
      <c r="F261">
        <v>43</v>
      </c>
      <c r="G261">
        <f t="shared" si="17"/>
        <v>2.9125690381407785</v>
      </c>
      <c r="H261">
        <v>73</v>
      </c>
      <c r="I261">
        <f t="shared" si="18"/>
        <v>4.9445939484715549</v>
      </c>
      <c r="J261">
        <v>13.88</v>
      </c>
      <c r="M261">
        <v>8.51</v>
      </c>
      <c r="N261">
        <f t="shared" si="19"/>
        <v>1.5236936276055577</v>
      </c>
      <c r="O261">
        <v>6.2</v>
      </c>
    </row>
    <row r="262" spans="1:15" x14ac:dyDescent="0.3">
      <c r="A262" t="s">
        <v>121</v>
      </c>
      <c r="B262" t="s">
        <v>466</v>
      </c>
      <c r="C262">
        <v>46.8</v>
      </c>
      <c r="D262">
        <v>45</v>
      </c>
      <c r="E262">
        <f t="shared" si="16"/>
        <v>2.9834147497324977</v>
      </c>
      <c r="F262">
        <v>57</v>
      </c>
      <c r="G262">
        <f t="shared" si="17"/>
        <v>3.7789920163278303</v>
      </c>
      <c r="H262">
        <v>102</v>
      </c>
      <c r="I262">
        <f t="shared" si="18"/>
        <v>6.7624067660603275</v>
      </c>
      <c r="J262">
        <v>14.27</v>
      </c>
      <c r="M262">
        <v>8.68</v>
      </c>
      <c r="N262">
        <f t="shared" si="19"/>
        <v>1.5329977465013549</v>
      </c>
      <c r="O262">
        <v>6.03</v>
      </c>
    </row>
    <row r="263" spans="1:15" ht="15" x14ac:dyDescent="0.25">
      <c r="A263" t="s">
        <v>467</v>
      </c>
      <c r="B263" t="s">
        <v>201</v>
      </c>
      <c r="C263">
        <v>58.1</v>
      </c>
      <c r="D263">
        <v>28</v>
      </c>
      <c r="E263">
        <f t="shared" si="16"/>
        <v>1.5936151158489185</v>
      </c>
      <c r="F263">
        <v>44</v>
      </c>
      <c r="G263">
        <f t="shared" si="17"/>
        <v>2.5042523249054431</v>
      </c>
      <c r="H263">
        <v>72</v>
      </c>
      <c r="I263">
        <f t="shared" si="18"/>
        <v>4.0978674407543618</v>
      </c>
      <c r="J263">
        <v>14.37</v>
      </c>
      <c r="M263">
        <v>7.87</v>
      </c>
      <c r="N263">
        <f t="shared" si="19"/>
        <v>1.2608139028425456</v>
      </c>
      <c r="O263">
        <v>5.92</v>
      </c>
    </row>
    <row r="264" spans="1:15" ht="15" x14ac:dyDescent="0.25">
      <c r="A264" t="s">
        <v>80</v>
      </c>
      <c r="B264" t="s">
        <v>351</v>
      </c>
      <c r="C264">
        <v>67.599999999999994</v>
      </c>
      <c r="D264">
        <v>45</v>
      </c>
      <c r="E264">
        <f t="shared" si="16"/>
        <v>2.3016074807730371</v>
      </c>
      <c r="F264">
        <v>55</v>
      </c>
      <c r="G264">
        <f t="shared" si="17"/>
        <v>2.8130758098337121</v>
      </c>
      <c r="H264">
        <v>100</v>
      </c>
      <c r="I264">
        <f t="shared" si="18"/>
        <v>5.1146832906067488</v>
      </c>
      <c r="J264">
        <v>14.4</v>
      </c>
      <c r="M264">
        <v>9.0500000000000007</v>
      </c>
      <c r="N264">
        <f t="shared" si="19"/>
        <v>1.3541732489961511</v>
      </c>
      <c r="O264">
        <v>5.33</v>
      </c>
    </row>
    <row r="265" spans="1:15" ht="15" x14ac:dyDescent="0.25">
      <c r="A265" t="s">
        <v>468</v>
      </c>
      <c r="B265" t="s">
        <v>393</v>
      </c>
      <c r="C265">
        <v>44.9</v>
      </c>
      <c r="D265">
        <v>22</v>
      </c>
      <c r="E265">
        <f t="shared" si="16"/>
        <v>1.5018410428071334</v>
      </c>
      <c r="F265">
        <v>29</v>
      </c>
      <c r="G265">
        <f t="shared" si="17"/>
        <v>1.9796995564275848</v>
      </c>
      <c r="H265">
        <v>51</v>
      </c>
      <c r="I265">
        <f t="shared" si="18"/>
        <v>3.4815405992347181</v>
      </c>
      <c r="J265">
        <v>14.54</v>
      </c>
      <c r="M265">
        <v>8.32</v>
      </c>
      <c r="N265">
        <f t="shared" si="19"/>
        <v>1.4971304231853269</v>
      </c>
      <c r="O265">
        <v>5.86</v>
      </c>
    </row>
    <row r="266" spans="1:15" ht="15" x14ac:dyDescent="0.25">
      <c r="A266" t="s">
        <v>56</v>
      </c>
      <c r="B266" t="s">
        <v>340</v>
      </c>
      <c r="C266">
        <v>62.7</v>
      </c>
      <c r="D266">
        <v>41</v>
      </c>
      <c r="E266">
        <f t="shared" si="16"/>
        <v>2.2113653225595438</v>
      </c>
      <c r="F266">
        <v>49</v>
      </c>
      <c r="G266">
        <f t="shared" si="17"/>
        <v>2.6428512391565278</v>
      </c>
      <c r="H266">
        <v>90</v>
      </c>
      <c r="I266">
        <f t="shared" si="18"/>
        <v>4.8542165617160711</v>
      </c>
      <c r="J266">
        <v>14.65</v>
      </c>
      <c r="M266">
        <v>8.0299999999999994</v>
      </c>
      <c r="N266">
        <f t="shared" si="19"/>
        <v>1.2430069972115203</v>
      </c>
      <c r="O266">
        <v>5.72</v>
      </c>
    </row>
    <row r="267" spans="1:15" ht="15" x14ac:dyDescent="0.25">
      <c r="A267" t="s">
        <v>87</v>
      </c>
      <c r="B267" t="s">
        <v>177</v>
      </c>
      <c r="C267">
        <v>34.700000000000003</v>
      </c>
      <c r="D267">
        <v>17</v>
      </c>
      <c r="E267">
        <f t="shared" si="16"/>
        <v>1.3919286313676114</v>
      </c>
      <c r="F267">
        <v>22</v>
      </c>
      <c r="G267">
        <f t="shared" si="17"/>
        <v>1.8013194052992616</v>
      </c>
      <c r="H267">
        <v>39</v>
      </c>
      <c r="I267">
        <f t="shared" si="18"/>
        <v>3.1932480366668727</v>
      </c>
      <c r="J267">
        <v>14.65</v>
      </c>
      <c r="M267">
        <v>5.8500000000000005</v>
      </c>
      <c r="N267">
        <f t="shared" si="19"/>
        <v>1.1823509410325974</v>
      </c>
      <c r="O267">
        <v>5.8</v>
      </c>
    </row>
    <row r="268" spans="1:15" ht="15" x14ac:dyDescent="0.25">
      <c r="A268" t="s">
        <v>53</v>
      </c>
      <c r="B268" t="s">
        <v>469</v>
      </c>
      <c r="C268">
        <v>49.3</v>
      </c>
      <c r="D268">
        <v>31</v>
      </c>
      <c r="E268">
        <f t="shared" si="16"/>
        <v>1.981143163359697</v>
      </c>
      <c r="F268">
        <v>35</v>
      </c>
      <c r="G268">
        <f t="shared" si="17"/>
        <v>2.2367745392770773</v>
      </c>
      <c r="H268">
        <v>66</v>
      </c>
      <c r="I268">
        <f t="shared" si="18"/>
        <v>4.2179177026367745</v>
      </c>
      <c r="J268">
        <v>15.02</v>
      </c>
      <c r="M268">
        <v>7.13</v>
      </c>
      <c r="N268">
        <f t="shared" si="19"/>
        <v>1.2300487836751415</v>
      </c>
      <c r="O268">
        <v>5.54</v>
      </c>
    </row>
    <row r="269" spans="1:15" ht="15" x14ac:dyDescent="0.25">
      <c r="A269" t="s">
        <v>470</v>
      </c>
      <c r="B269" t="s">
        <v>9</v>
      </c>
      <c r="C269">
        <v>50.9</v>
      </c>
      <c r="D269">
        <v>34</v>
      </c>
      <c r="E269">
        <f t="shared" si="16"/>
        <v>2.1244475980039241</v>
      </c>
      <c r="F269">
        <v>48</v>
      </c>
      <c r="G269">
        <f t="shared" si="17"/>
        <v>2.9992201383584809</v>
      </c>
      <c r="H269">
        <v>82</v>
      </c>
      <c r="I269">
        <f t="shared" si="18"/>
        <v>5.123667736362405</v>
      </c>
      <c r="J269">
        <v>12.8</v>
      </c>
      <c r="M269">
        <v>8.56</v>
      </c>
      <c r="N269">
        <f t="shared" si="19"/>
        <v>1.4556378007787827</v>
      </c>
      <c r="O269">
        <v>7.07</v>
      </c>
    </row>
    <row r="270" spans="1:15" ht="15" x14ac:dyDescent="0.25">
      <c r="A270" t="s">
        <v>471</v>
      </c>
      <c r="B270" t="s">
        <v>472</v>
      </c>
      <c r="C270">
        <v>57.3</v>
      </c>
      <c r="D270">
        <v>58</v>
      </c>
      <c r="E270">
        <f t="shared" si="16"/>
        <v>3.3335124740311795</v>
      </c>
      <c r="F270">
        <v>72</v>
      </c>
      <c r="G270">
        <f t="shared" si="17"/>
        <v>4.1381534160387057</v>
      </c>
      <c r="H270">
        <v>130</v>
      </c>
      <c r="I270">
        <f t="shared" si="18"/>
        <v>7.4716658900698851</v>
      </c>
      <c r="J270">
        <v>12.97</v>
      </c>
      <c r="M270">
        <v>9.57</v>
      </c>
      <c r="N270">
        <f t="shared" si="19"/>
        <v>1.5427757524892818</v>
      </c>
      <c r="O270">
        <v>7.1000000000000005</v>
      </c>
    </row>
    <row r="271" spans="1:15" ht="15" x14ac:dyDescent="0.25">
      <c r="A271" t="s">
        <v>9</v>
      </c>
      <c r="B271" t="s">
        <v>470</v>
      </c>
      <c r="C271">
        <v>53</v>
      </c>
      <c r="D271">
        <v>35</v>
      </c>
      <c r="E271">
        <f t="shared" si="16"/>
        <v>2.1254282254234989</v>
      </c>
      <c r="F271">
        <v>45</v>
      </c>
      <c r="G271">
        <f t="shared" si="17"/>
        <v>2.732693432687356</v>
      </c>
      <c r="H271">
        <v>80</v>
      </c>
      <c r="I271">
        <f t="shared" si="18"/>
        <v>4.8581216581108553</v>
      </c>
      <c r="J271">
        <v>13.28</v>
      </c>
      <c r="M271">
        <v>9.870000000000001</v>
      </c>
      <c r="N271">
        <f t="shared" si="19"/>
        <v>1.6480910367478967</v>
      </c>
      <c r="O271">
        <v>7.04</v>
      </c>
    </row>
    <row r="272" spans="1:15" ht="15" x14ac:dyDescent="0.25">
      <c r="A272" t="s">
        <v>473</v>
      </c>
      <c r="B272" t="s">
        <v>365</v>
      </c>
      <c r="C272">
        <v>59.7</v>
      </c>
      <c r="D272">
        <v>51</v>
      </c>
      <c r="E272">
        <f t="shared" si="16"/>
        <v>2.8475474132960241</v>
      </c>
      <c r="F272">
        <v>61</v>
      </c>
      <c r="G272">
        <f t="shared" si="17"/>
        <v>3.4058900433540682</v>
      </c>
      <c r="H272">
        <v>112</v>
      </c>
      <c r="I272">
        <f t="shared" si="18"/>
        <v>6.2534374566500928</v>
      </c>
      <c r="J272">
        <v>13.59</v>
      </c>
      <c r="M272">
        <v>8.98</v>
      </c>
      <c r="N272">
        <f t="shared" si="19"/>
        <v>1.4211297914564789</v>
      </c>
      <c r="O272">
        <v>6.15</v>
      </c>
    </row>
    <row r="273" spans="1:15" ht="15" x14ac:dyDescent="0.25">
      <c r="A273" t="s">
        <v>69</v>
      </c>
      <c r="B273" t="s">
        <v>474</v>
      </c>
      <c r="C273">
        <v>58.25</v>
      </c>
      <c r="D273">
        <v>32</v>
      </c>
      <c r="E273">
        <f t="shared" si="16"/>
        <v>1.8179639891580739</v>
      </c>
      <c r="F273">
        <v>32</v>
      </c>
      <c r="G273">
        <f t="shared" si="17"/>
        <v>1.8179639891580739</v>
      </c>
      <c r="H273">
        <v>64</v>
      </c>
      <c r="I273">
        <f t="shared" si="18"/>
        <v>3.6359279783161478</v>
      </c>
      <c r="J273">
        <v>13.59</v>
      </c>
      <c r="M273">
        <v>9.870000000000001</v>
      </c>
      <c r="N273">
        <f t="shared" si="19"/>
        <v>1.5793870899565015</v>
      </c>
      <c r="O273">
        <v>6.62</v>
      </c>
    </row>
    <row r="274" spans="1:15" ht="15" x14ac:dyDescent="0.25">
      <c r="A274" t="s">
        <v>475</v>
      </c>
      <c r="B274" t="s">
        <v>23</v>
      </c>
      <c r="C274">
        <v>45.7</v>
      </c>
      <c r="D274">
        <v>33</v>
      </c>
      <c r="E274">
        <f t="shared" si="16"/>
        <v>2.2248641457205367</v>
      </c>
      <c r="F274">
        <v>44</v>
      </c>
      <c r="G274">
        <f t="shared" si="17"/>
        <v>2.9664855276273823</v>
      </c>
      <c r="H274">
        <v>77</v>
      </c>
      <c r="I274">
        <f t="shared" si="18"/>
        <v>5.1913496733479194</v>
      </c>
      <c r="J274">
        <v>13.6</v>
      </c>
      <c r="M274">
        <v>8.1</v>
      </c>
      <c r="N274">
        <f t="shared" si="19"/>
        <v>1.4459844139197817</v>
      </c>
      <c r="O274">
        <v>6.66</v>
      </c>
    </row>
    <row r="275" spans="1:15" ht="15" x14ac:dyDescent="0.25">
      <c r="A275" t="s">
        <v>476</v>
      </c>
      <c r="B275" t="s">
        <v>477</v>
      </c>
      <c r="C275">
        <v>37.5</v>
      </c>
      <c r="D275">
        <v>26</v>
      </c>
      <c r="E275">
        <f t="shared" si="16"/>
        <v>2.0154032114548128</v>
      </c>
      <c r="F275">
        <v>31</v>
      </c>
      <c r="G275">
        <f t="shared" si="17"/>
        <v>2.4029807521191997</v>
      </c>
      <c r="H275">
        <v>57</v>
      </c>
      <c r="I275">
        <f t="shared" si="18"/>
        <v>4.4183839635740121</v>
      </c>
      <c r="J275">
        <v>13.8</v>
      </c>
      <c r="M275">
        <v>6.7700000000000005</v>
      </c>
      <c r="N275">
        <f t="shared" si="19"/>
        <v>1.3212524406865822</v>
      </c>
      <c r="O275">
        <v>6.1000000000000005</v>
      </c>
    </row>
    <row r="276" spans="1:15" ht="15" x14ac:dyDescent="0.25">
      <c r="A276" t="s">
        <v>214</v>
      </c>
      <c r="B276" t="s">
        <v>69</v>
      </c>
      <c r="C276">
        <v>57.8</v>
      </c>
      <c r="D276">
        <v>20</v>
      </c>
      <c r="E276">
        <f t="shared" si="16"/>
        <v>1.142462004073888</v>
      </c>
      <c r="F276">
        <v>24</v>
      </c>
      <c r="G276">
        <f t="shared" si="17"/>
        <v>1.3709544048886655</v>
      </c>
      <c r="H276">
        <v>44</v>
      </c>
      <c r="I276">
        <f t="shared" si="18"/>
        <v>2.5134164089625535</v>
      </c>
      <c r="J276">
        <v>13.8</v>
      </c>
      <c r="M276">
        <v>7.63</v>
      </c>
      <c r="N276">
        <f t="shared" si="19"/>
        <v>1.2252208192644238</v>
      </c>
      <c r="O276">
        <v>6.74</v>
      </c>
    </row>
    <row r="277" spans="1:15" ht="15" x14ac:dyDescent="0.25">
      <c r="A277" t="s">
        <v>23</v>
      </c>
      <c r="B277" t="s">
        <v>475</v>
      </c>
      <c r="C277">
        <v>46.95</v>
      </c>
      <c r="D277">
        <v>33</v>
      </c>
      <c r="E277">
        <f t="shared" si="16"/>
        <v>2.1829032009614395</v>
      </c>
      <c r="F277">
        <v>48</v>
      </c>
      <c r="G277">
        <f t="shared" si="17"/>
        <v>3.1751319286711848</v>
      </c>
      <c r="H277">
        <v>81</v>
      </c>
      <c r="I277">
        <f t="shared" si="18"/>
        <v>5.3580351296326247</v>
      </c>
      <c r="J277">
        <v>14</v>
      </c>
      <c r="M277">
        <v>9.4600000000000009</v>
      </c>
      <c r="N277">
        <f t="shared" si="19"/>
        <v>1.6683470785220931</v>
      </c>
      <c r="O277">
        <v>6.7</v>
      </c>
    </row>
    <row r="278" spans="1:15" ht="15" x14ac:dyDescent="0.25">
      <c r="A278" t="s">
        <v>478</v>
      </c>
      <c r="B278" t="s">
        <v>470</v>
      </c>
      <c r="C278">
        <v>60.6</v>
      </c>
      <c r="D278">
        <v>34</v>
      </c>
      <c r="E278">
        <f t="shared" si="16"/>
        <v>1.8784282580362139</v>
      </c>
      <c r="F278">
        <v>43</v>
      </c>
      <c r="G278">
        <f t="shared" si="17"/>
        <v>2.3756592675163883</v>
      </c>
      <c r="H278">
        <v>77</v>
      </c>
      <c r="I278">
        <f t="shared" si="18"/>
        <v>4.2540875255526025</v>
      </c>
      <c r="J278">
        <v>14.65</v>
      </c>
      <c r="M278">
        <v>5.78</v>
      </c>
      <c r="N278">
        <f t="shared" si="19"/>
        <v>0.90856435175919037</v>
      </c>
      <c r="O278">
        <v>5.55</v>
      </c>
    </row>
    <row r="279" spans="1:15" ht="15" x14ac:dyDescent="0.25">
      <c r="A279" t="s">
        <v>479</v>
      </c>
      <c r="B279" t="s">
        <v>178</v>
      </c>
      <c r="C279">
        <v>44.55</v>
      </c>
      <c r="D279">
        <v>24</v>
      </c>
      <c r="E279">
        <f t="shared" si="16"/>
        <v>1.6474435815991357</v>
      </c>
      <c r="F279">
        <v>31</v>
      </c>
      <c r="G279">
        <f t="shared" si="17"/>
        <v>2.1279479595655504</v>
      </c>
      <c r="H279">
        <v>55</v>
      </c>
      <c r="I279">
        <f t="shared" si="18"/>
        <v>3.7753915411646859</v>
      </c>
      <c r="J279">
        <v>15.57</v>
      </c>
      <c r="M279">
        <v>6.21</v>
      </c>
      <c r="N279">
        <f t="shared" si="19"/>
        <v>1.1213987742961746</v>
      </c>
      <c r="O279">
        <v>5.55</v>
      </c>
    </row>
    <row r="280" spans="1:15" ht="15" x14ac:dyDescent="0.25">
      <c r="A280" t="s">
        <v>480</v>
      </c>
      <c r="B280" t="s">
        <v>340</v>
      </c>
      <c r="C280">
        <v>45.8</v>
      </c>
      <c r="D280">
        <v>33</v>
      </c>
      <c r="E280">
        <f t="shared" si="16"/>
        <v>2.2214354693879774</v>
      </c>
      <c r="F280">
        <v>41</v>
      </c>
      <c r="G280">
        <f t="shared" si="17"/>
        <v>2.7599652801486991</v>
      </c>
      <c r="H280">
        <v>74</v>
      </c>
      <c r="I280">
        <f t="shared" si="18"/>
        <v>4.9814007495366761</v>
      </c>
      <c r="L280">
        <v>14</v>
      </c>
      <c r="M280">
        <v>7.6</v>
      </c>
      <c r="N280">
        <f t="shared" si="19"/>
        <v>1.3553898618764264</v>
      </c>
      <c r="O280">
        <v>5.53</v>
      </c>
    </row>
    <row r="281" spans="1:15" ht="15" x14ac:dyDescent="0.25">
      <c r="A281" t="s">
        <v>481</v>
      </c>
      <c r="B281" t="s">
        <v>212</v>
      </c>
      <c r="C281">
        <v>52.1</v>
      </c>
      <c r="D281">
        <v>34</v>
      </c>
      <c r="E281">
        <f t="shared" si="16"/>
        <v>2.0898039896452416</v>
      </c>
      <c r="F281">
        <v>43</v>
      </c>
      <c r="G281">
        <f t="shared" si="17"/>
        <v>2.642987398668982</v>
      </c>
      <c r="H281">
        <v>77</v>
      </c>
      <c r="I281">
        <f t="shared" si="18"/>
        <v>4.7327913883142241</v>
      </c>
      <c r="L281">
        <v>13.3</v>
      </c>
      <c r="M281">
        <v>8.9700000000000006</v>
      </c>
      <c r="N281">
        <f t="shared" si="19"/>
        <v>1.5094187618810242</v>
      </c>
      <c r="O281">
        <v>5.9</v>
      </c>
    </row>
    <row r="282" spans="1:15" ht="15" x14ac:dyDescent="0.25">
      <c r="A282" t="s">
        <v>59</v>
      </c>
      <c r="B282" t="s">
        <v>404</v>
      </c>
      <c r="C282">
        <v>51.3</v>
      </c>
      <c r="D282">
        <v>19</v>
      </c>
      <c r="E282">
        <f t="shared" si="16"/>
        <v>1.1806522948711327</v>
      </c>
      <c r="F282">
        <v>28</v>
      </c>
      <c r="G282">
        <f t="shared" si="17"/>
        <v>1.7399086450732482</v>
      </c>
      <c r="H282">
        <v>47</v>
      </c>
      <c r="I282">
        <f t="shared" si="18"/>
        <v>2.9205609399443806</v>
      </c>
      <c r="L282">
        <v>13.8</v>
      </c>
      <c r="M282">
        <v>7.5</v>
      </c>
      <c r="N282">
        <f t="shared" si="19"/>
        <v>1.2708907769967599</v>
      </c>
      <c r="O282">
        <v>5.45</v>
      </c>
    </row>
    <row r="283" spans="1:15" ht="15" x14ac:dyDescent="0.25">
      <c r="A283" t="s">
        <v>50</v>
      </c>
      <c r="B283" t="s">
        <v>337</v>
      </c>
      <c r="C283">
        <v>47.3</v>
      </c>
      <c r="D283">
        <v>49</v>
      </c>
      <c r="E283">
        <f t="shared" si="16"/>
        <v>3.2243392149910739</v>
      </c>
      <c r="F283">
        <v>60</v>
      </c>
      <c r="G283">
        <f t="shared" si="17"/>
        <v>3.9481704673360092</v>
      </c>
      <c r="H283">
        <v>109</v>
      </c>
      <c r="I283">
        <f t="shared" si="18"/>
        <v>7.1725096823270826</v>
      </c>
      <c r="L283">
        <v>12.7</v>
      </c>
      <c r="M283">
        <v>10.87</v>
      </c>
      <c r="N283">
        <f t="shared" si="19"/>
        <v>1.9106039750535551</v>
      </c>
      <c r="O283">
        <v>7.11</v>
      </c>
    </row>
    <row r="284" spans="1:15" ht="15" x14ac:dyDescent="0.25">
      <c r="A284" t="s">
        <v>482</v>
      </c>
      <c r="B284" t="s">
        <v>483</v>
      </c>
      <c r="C284">
        <v>53.5</v>
      </c>
      <c r="D284">
        <v>22</v>
      </c>
      <c r="E284">
        <f t="shared" si="16"/>
        <v>1.3271614860145671</v>
      </c>
      <c r="F284">
        <v>25</v>
      </c>
      <c r="G284">
        <f t="shared" si="17"/>
        <v>1.5081380522892809</v>
      </c>
      <c r="H284">
        <v>47</v>
      </c>
      <c r="I284">
        <f t="shared" si="18"/>
        <v>2.8352995383038477</v>
      </c>
      <c r="L284">
        <v>5.4</v>
      </c>
      <c r="M284">
        <v>7.8</v>
      </c>
      <c r="N284">
        <f t="shared" si="19"/>
        <v>1.2969410841688276</v>
      </c>
      <c r="O284">
        <v>5.75</v>
      </c>
    </row>
    <row r="285" spans="1:15" ht="15" x14ac:dyDescent="0.25">
      <c r="A285" t="s">
        <v>483</v>
      </c>
      <c r="B285" t="s">
        <v>189</v>
      </c>
      <c r="C285">
        <v>52.8</v>
      </c>
      <c r="D285">
        <v>27</v>
      </c>
      <c r="E285">
        <f t="shared" si="16"/>
        <v>1.6439957677626658</v>
      </c>
      <c r="F285">
        <v>35</v>
      </c>
      <c r="G285">
        <f t="shared" si="17"/>
        <v>2.13110562487753</v>
      </c>
      <c r="H285">
        <v>62</v>
      </c>
      <c r="I285">
        <f t="shared" si="18"/>
        <v>3.7751013926401957</v>
      </c>
      <c r="L285">
        <v>13.5</v>
      </c>
      <c r="M285">
        <v>8.8699999999999992</v>
      </c>
      <c r="N285">
        <f t="shared" si="19"/>
        <v>1.4836377845573472</v>
      </c>
      <c r="O285">
        <v>6.46</v>
      </c>
    </row>
    <row r="286" spans="1:15" ht="15" x14ac:dyDescent="0.25">
      <c r="A286" t="s">
        <v>484</v>
      </c>
      <c r="B286" t="s">
        <v>481</v>
      </c>
      <c r="C286">
        <v>48.6</v>
      </c>
      <c r="D286">
        <v>32</v>
      </c>
      <c r="E286">
        <f t="shared" si="16"/>
        <v>2.0657905212076111</v>
      </c>
      <c r="F286">
        <v>40</v>
      </c>
      <c r="G286">
        <f t="shared" si="17"/>
        <v>2.5822381515095141</v>
      </c>
      <c r="H286">
        <v>72</v>
      </c>
      <c r="I286">
        <f t="shared" si="18"/>
        <v>4.6480286727171247</v>
      </c>
      <c r="L286">
        <v>5.0999999999999996</v>
      </c>
      <c r="M286">
        <v>7.76</v>
      </c>
      <c r="N286">
        <f t="shared" si="19"/>
        <v>1.3473933667782751</v>
      </c>
      <c r="O286">
        <v>5.95</v>
      </c>
    </row>
    <row r="287" spans="1:15" ht="15" x14ac:dyDescent="0.25">
      <c r="A287" t="s">
        <v>485</v>
      </c>
      <c r="B287" t="s">
        <v>392</v>
      </c>
      <c r="C287">
        <v>62.6</v>
      </c>
      <c r="D287">
        <v>27</v>
      </c>
      <c r="E287">
        <f t="shared" si="16"/>
        <v>1.4579059843534965</v>
      </c>
      <c r="F287">
        <v>35</v>
      </c>
      <c r="G287">
        <f t="shared" si="17"/>
        <v>1.8898781278656436</v>
      </c>
      <c r="H287">
        <v>62</v>
      </c>
      <c r="I287">
        <f t="shared" si="18"/>
        <v>3.3477841122191401</v>
      </c>
      <c r="L287">
        <v>15.9</v>
      </c>
      <c r="M287">
        <v>7.45</v>
      </c>
      <c r="N287">
        <f t="shared" si="19"/>
        <v>1.1540558103645038</v>
      </c>
      <c r="O287">
        <v>4.38</v>
      </c>
    </row>
    <row r="288" spans="1:15" x14ac:dyDescent="0.3">
      <c r="A288" t="s">
        <v>335</v>
      </c>
      <c r="B288" t="s">
        <v>334</v>
      </c>
      <c r="C288">
        <v>47.5</v>
      </c>
      <c r="D288">
        <v>40</v>
      </c>
      <c r="E288">
        <f t="shared" si="16"/>
        <v>2.6242890945811124</v>
      </c>
      <c r="F288">
        <v>50</v>
      </c>
      <c r="G288">
        <f t="shared" si="17"/>
        <v>3.2803613682263904</v>
      </c>
      <c r="H288">
        <v>90</v>
      </c>
      <c r="I288">
        <f t="shared" si="18"/>
        <v>5.9046504628075027</v>
      </c>
      <c r="L288">
        <v>15</v>
      </c>
      <c r="M288">
        <v>7</v>
      </c>
      <c r="N288">
        <f t="shared" si="19"/>
        <v>1.2280415510410589</v>
      </c>
      <c r="O288">
        <v>6.6</v>
      </c>
    </row>
    <row r="289" spans="1:16" ht="15" x14ac:dyDescent="0.25">
      <c r="A289" t="s">
        <v>486</v>
      </c>
      <c r="B289" t="s">
        <v>487</v>
      </c>
      <c r="C289">
        <v>50.6</v>
      </c>
      <c r="D289">
        <v>42</v>
      </c>
      <c r="E289">
        <f t="shared" si="16"/>
        <v>2.6352863844308714</v>
      </c>
      <c r="F289">
        <v>52</v>
      </c>
      <c r="G289">
        <f t="shared" si="17"/>
        <v>3.2627355235810791</v>
      </c>
      <c r="H289">
        <v>94</v>
      </c>
      <c r="I289">
        <f t="shared" si="18"/>
        <v>5.89802190801195</v>
      </c>
      <c r="J289">
        <v>12.09</v>
      </c>
      <c r="M289">
        <v>10.95</v>
      </c>
      <c r="N289">
        <f t="shared" si="19"/>
        <v>1.8670289454002555</v>
      </c>
      <c r="O289">
        <v>6.74</v>
      </c>
    </row>
    <row r="290" spans="1:16" ht="15" x14ac:dyDescent="0.25">
      <c r="A290" t="s">
        <v>488</v>
      </c>
      <c r="B290" t="s">
        <v>336</v>
      </c>
      <c r="C290">
        <v>39.5</v>
      </c>
      <c r="D290">
        <v>32</v>
      </c>
      <c r="E290">
        <f t="shared" si="16"/>
        <v>2.3912032247600874</v>
      </c>
      <c r="F290">
        <v>38</v>
      </c>
      <c r="G290">
        <f t="shared" si="17"/>
        <v>2.8395538294026035</v>
      </c>
      <c r="H290">
        <v>70</v>
      </c>
      <c r="I290">
        <f t="shared" si="18"/>
        <v>5.2307570541626909</v>
      </c>
      <c r="J290">
        <v>12.68</v>
      </c>
      <c r="M290">
        <v>8.35</v>
      </c>
      <c r="N290">
        <f t="shared" si="19"/>
        <v>1.5918806737531688</v>
      </c>
      <c r="O290">
        <v>6.1</v>
      </c>
    </row>
    <row r="291" spans="1:16" x14ac:dyDescent="0.3">
      <c r="A291" s="1" t="s">
        <v>233</v>
      </c>
      <c r="B291" s="1" t="s">
        <v>232</v>
      </c>
      <c r="C291" s="1">
        <v>48</v>
      </c>
      <c r="D291" s="1">
        <v>32</v>
      </c>
      <c r="E291">
        <f t="shared" si="16"/>
        <v>2.0839770356533793</v>
      </c>
      <c r="F291">
        <v>45</v>
      </c>
      <c r="G291">
        <f t="shared" si="17"/>
        <v>2.9305927063875647</v>
      </c>
      <c r="H291" s="1">
        <v>77</v>
      </c>
      <c r="I291">
        <f t="shared" si="18"/>
        <v>5.0145697420409441</v>
      </c>
      <c r="J291">
        <v>13.53</v>
      </c>
      <c r="M291" s="1">
        <v>7.2</v>
      </c>
      <c r="N291">
        <f t="shared" si="19"/>
        <v>1.2571797062286194</v>
      </c>
      <c r="O291">
        <v>6.23</v>
      </c>
      <c r="P291" s="1"/>
    </row>
    <row r="292" spans="1:16" ht="15" x14ac:dyDescent="0.25">
      <c r="A292" t="s">
        <v>489</v>
      </c>
      <c r="B292" t="s">
        <v>490</v>
      </c>
      <c r="C292">
        <v>45.8</v>
      </c>
      <c r="D292">
        <v>32</v>
      </c>
      <c r="E292">
        <f t="shared" si="16"/>
        <v>2.1541192430428873</v>
      </c>
      <c r="F292">
        <v>42</v>
      </c>
      <c r="G292">
        <f t="shared" si="17"/>
        <v>2.8272815064937893</v>
      </c>
      <c r="H292">
        <v>74</v>
      </c>
      <c r="I292">
        <f t="shared" si="18"/>
        <v>4.9814007495366761</v>
      </c>
      <c r="J292">
        <v>13.6</v>
      </c>
      <c r="M292">
        <v>7.48</v>
      </c>
      <c r="N292">
        <f t="shared" si="19"/>
        <v>1.3339889693204829</v>
      </c>
      <c r="O292">
        <v>6.8</v>
      </c>
    </row>
    <row r="293" spans="1:16" ht="15" x14ac:dyDescent="0.25">
      <c r="A293" t="s">
        <v>128</v>
      </c>
      <c r="B293" t="s">
        <v>491</v>
      </c>
      <c r="C293">
        <v>47.8</v>
      </c>
      <c r="D293">
        <v>15</v>
      </c>
      <c r="E293">
        <f t="shared" si="16"/>
        <v>0.9797463947858277</v>
      </c>
      <c r="F293">
        <v>21</v>
      </c>
      <c r="G293">
        <f t="shared" si="17"/>
        <v>1.3716449527001586</v>
      </c>
      <c r="H293">
        <v>36</v>
      </c>
      <c r="I293">
        <f t="shared" si="18"/>
        <v>2.3513913474859862</v>
      </c>
      <c r="J293">
        <v>15.94</v>
      </c>
      <c r="M293">
        <v>4.55</v>
      </c>
      <c r="N293">
        <f t="shared" si="19"/>
        <v>0.79596459448719703</v>
      </c>
      <c r="O293">
        <v>4.34</v>
      </c>
    </row>
    <row r="294" spans="1:16" ht="15" x14ac:dyDescent="0.25">
      <c r="A294" t="s">
        <v>276</v>
      </c>
      <c r="B294" t="s">
        <v>261</v>
      </c>
      <c r="C294">
        <v>35.5</v>
      </c>
      <c r="D294">
        <v>18</v>
      </c>
      <c r="E294">
        <f t="shared" si="16"/>
        <v>1.4502940358825407</v>
      </c>
      <c r="F294">
        <v>27</v>
      </c>
      <c r="G294">
        <f t="shared" si="17"/>
        <v>2.1754410538238114</v>
      </c>
      <c r="H294">
        <v>45</v>
      </c>
      <c r="I294">
        <f t="shared" si="18"/>
        <v>3.6257350897063518</v>
      </c>
      <c r="L294">
        <v>5.4</v>
      </c>
      <c r="M294">
        <v>6.39</v>
      </c>
      <c r="N294">
        <f t="shared" si="19"/>
        <v>1.2782882389266614</v>
      </c>
      <c r="O294">
        <v>5.23</v>
      </c>
    </row>
    <row r="295" spans="1:16" x14ac:dyDescent="0.3">
      <c r="A295" t="s">
        <v>492</v>
      </c>
      <c r="B295" t="s">
        <v>217</v>
      </c>
      <c r="C295">
        <v>47.6</v>
      </c>
      <c r="D295">
        <v>39</v>
      </c>
      <c r="E295">
        <f t="shared" si="16"/>
        <v>2.5548879091863306</v>
      </c>
      <c r="F295">
        <v>46</v>
      </c>
      <c r="G295">
        <f t="shared" si="17"/>
        <v>3.0134575339120824</v>
      </c>
      <c r="H295">
        <v>85</v>
      </c>
      <c r="I295">
        <f t="shared" si="18"/>
        <v>5.568345443098413</v>
      </c>
      <c r="L295">
        <v>4.84</v>
      </c>
      <c r="M295">
        <v>8.34</v>
      </c>
      <c r="N295">
        <f t="shared" si="19"/>
        <v>1.4617372685185817</v>
      </c>
      <c r="O295">
        <v>6.5</v>
      </c>
    </row>
    <row r="296" spans="1:16" x14ac:dyDescent="0.3">
      <c r="A296" t="s">
        <v>90</v>
      </c>
      <c r="B296" t="s">
        <v>178</v>
      </c>
      <c r="C296">
        <v>57.5</v>
      </c>
      <c r="D296">
        <v>27</v>
      </c>
      <c r="E296">
        <f t="shared" si="16"/>
        <v>1.5479971234846999</v>
      </c>
      <c r="F296">
        <v>34</v>
      </c>
      <c r="G296">
        <f t="shared" si="17"/>
        <v>1.9493297110548071</v>
      </c>
      <c r="H296">
        <v>61</v>
      </c>
      <c r="I296">
        <f t="shared" si="18"/>
        <v>3.497326834539507</v>
      </c>
      <c r="L296">
        <v>4.9800000000000004</v>
      </c>
      <c r="M296">
        <v>7.6</v>
      </c>
      <c r="N296">
        <f t="shared" si="19"/>
        <v>1.2232698443984344</v>
      </c>
      <c r="O296">
        <v>6</v>
      </c>
    </row>
    <row r="297" spans="1:16" ht="15" x14ac:dyDescent="0.25">
      <c r="A297" t="s">
        <v>493</v>
      </c>
      <c r="B297" t="s">
        <v>340</v>
      </c>
      <c r="C297">
        <v>43.9</v>
      </c>
      <c r="D297">
        <v>26</v>
      </c>
      <c r="E297">
        <f t="shared" si="16"/>
        <v>1.8033355027073368</v>
      </c>
      <c r="F297">
        <v>32</v>
      </c>
      <c r="G297">
        <f t="shared" si="17"/>
        <v>2.219489849485953</v>
      </c>
      <c r="H297">
        <v>58</v>
      </c>
      <c r="I297">
        <f t="shared" si="18"/>
        <v>4.0228253521932897</v>
      </c>
      <c r="L297">
        <v>5.17</v>
      </c>
      <c r="M297">
        <v>6.53</v>
      </c>
      <c r="N297">
        <f t="shared" si="19"/>
        <v>1.1870235064233168</v>
      </c>
      <c r="O297">
        <v>5.64</v>
      </c>
    </row>
    <row r="298" spans="1:16" ht="15" x14ac:dyDescent="0.25">
      <c r="A298" t="s">
        <v>494</v>
      </c>
      <c r="B298" t="s">
        <v>345</v>
      </c>
      <c r="C298">
        <v>50.1</v>
      </c>
      <c r="D298">
        <v>40</v>
      </c>
      <c r="E298">
        <f t="shared" si="16"/>
        <v>2.5274440812336696</v>
      </c>
      <c r="F298">
        <v>45</v>
      </c>
      <c r="G298">
        <f t="shared" si="17"/>
        <v>2.8433745913878781</v>
      </c>
      <c r="H298">
        <v>85</v>
      </c>
      <c r="I298">
        <f t="shared" si="18"/>
        <v>5.3708186726215477</v>
      </c>
      <c r="L298">
        <v>5.2</v>
      </c>
      <c r="M298">
        <v>9.19</v>
      </c>
      <c r="N298">
        <f t="shared" si="19"/>
        <v>1.573971014981467</v>
      </c>
      <c r="O298">
        <v>5.88</v>
      </c>
    </row>
    <row r="299" spans="1:16" ht="15" x14ac:dyDescent="0.25">
      <c r="A299" t="s">
        <v>1</v>
      </c>
      <c r="B299" t="s">
        <v>359</v>
      </c>
      <c r="C299">
        <v>59.5</v>
      </c>
      <c r="D299">
        <v>67</v>
      </c>
      <c r="E299">
        <f t="shared" si="16"/>
        <v>3.7497635615704072</v>
      </c>
      <c r="F299">
        <v>80</v>
      </c>
      <c r="G299">
        <f t="shared" si="17"/>
        <v>4.4773296257557105</v>
      </c>
      <c r="H299">
        <v>147</v>
      </c>
      <c r="I299">
        <f t="shared" si="18"/>
        <v>8.2270931873261173</v>
      </c>
      <c r="J299">
        <v>11.98</v>
      </c>
      <c r="M299">
        <v>11.67</v>
      </c>
      <c r="N299">
        <f t="shared" si="19"/>
        <v>1.8496317462213687</v>
      </c>
      <c r="O299">
        <v>8.1300000000000008</v>
      </c>
    </row>
    <row r="300" spans="1:16" x14ac:dyDescent="0.3">
      <c r="A300" t="s">
        <v>357</v>
      </c>
      <c r="B300" t="s">
        <v>358</v>
      </c>
      <c r="C300">
        <v>57</v>
      </c>
      <c r="D300">
        <v>48</v>
      </c>
      <c r="E300">
        <f t="shared" si="16"/>
        <v>2.7690059899072983</v>
      </c>
      <c r="F300">
        <v>56</v>
      </c>
      <c r="G300">
        <f t="shared" si="17"/>
        <v>3.2305069882251809</v>
      </c>
      <c r="H300">
        <v>104</v>
      </c>
      <c r="I300">
        <f t="shared" si="18"/>
        <v>5.9995129781324792</v>
      </c>
      <c r="J300">
        <v>12.41</v>
      </c>
      <c r="M300">
        <v>11.1</v>
      </c>
      <c r="N300">
        <f t="shared" si="19"/>
        <v>1.7936661284451494</v>
      </c>
      <c r="O300">
        <v>6.62</v>
      </c>
    </row>
    <row r="301" spans="1:16" ht="15" x14ac:dyDescent="0.25">
      <c r="A301" t="s">
        <v>237</v>
      </c>
      <c r="B301" t="s">
        <v>397</v>
      </c>
      <c r="C301">
        <v>49.3</v>
      </c>
      <c r="D301">
        <v>45</v>
      </c>
      <c r="E301">
        <f t="shared" si="16"/>
        <v>2.8758529790705278</v>
      </c>
      <c r="F301">
        <v>60</v>
      </c>
      <c r="G301">
        <f t="shared" si="17"/>
        <v>3.8344706387607039</v>
      </c>
      <c r="H301">
        <v>105</v>
      </c>
      <c r="I301">
        <f t="shared" si="18"/>
        <v>6.7103236178312313</v>
      </c>
      <c r="J301">
        <v>12.59</v>
      </c>
      <c r="M301">
        <v>9.85</v>
      </c>
      <c r="N301">
        <f t="shared" si="19"/>
        <v>1.6992960054979163</v>
      </c>
      <c r="O301">
        <v>7.05</v>
      </c>
    </row>
    <row r="302" spans="1:16" ht="15" x14ac:dyDescent="0.25">
      <c r="A302" t="s">
        <v>195</v>
      </c>
      <c r="B302" t="s">
        <v>189</v>
      </c>
      <c r="C302">
        <v>51.3</v>
      </c>
      <c r="D302">
        <v>40</v>
      </c>
      <c r="E302">
        <f t="shared" si="16"/>
        <v>2.4855837786760686</v>
      </c>
      <c r="F302">
        <v>48</v>
      </c>
      <c r="G302">
        <f t="shared" si="17"/>
        <v>2.9827005344112827</v>
      </c>
      <c r="H302">
        <v>88</v>
      </c>
      <c r="I302">
        <f t="shared" si="18"/>
        <v>5.4682843130873513</v>
      </c>
      <c r="J302">
        <v>13.22</v>
      </c>
      <c r="M302">
        <v>8.25</v>
      </c>
      <c r="N302">
        <f t="shared" si="19"/>
        <v>1.3979798546964359</v>
      </c>
      <c r="O302">
        <v>6.3500000000000005</v>
      </c>
    </row>
    <row r="303" spans="1:16" ht="15" x14ac:dyDescent="0.25">
      <c r="A303" t="s">
        <v>495</v>
      </c>
      <c r="B303" t="s">
        <v>496</v>
      </c>
      <c r="C303">
        <v>70.400000000000006</v>
      </c>
      <c r="D303">
        <v>51</v>
      </c>
      <c r="E303">
        <f t="shared" si="16"/>
        <v>2.5348503429238054</v>
      </c>
      <c r="F303">
        <v>64</v>
      </c>
      <c r="G303">
        <f t="shared" si="17"/>
        <v>3.1809886656298731</v>
      </c>
      <c r="H303">
        <v>115</v>
      </c>
      <c r="I303">
        <f t="shared" si="18"/>
        <v>5.7158390085536785</v>
      </c>
      <c r="J303">
        <v>13.41</v>
      </c>
      <c r="M303">
        <v>11.46</v>
      </c>
      <c r="N303">
        <f t="shared" si="19"/>
        <v>1.6836978346499416</v>
      </c>
      <c r="O303">
        <v>6.33</v>
      </c>
    </row>
    <row r="304" spans="1:16" ht="15" x14ac:dyDescent="0.25">
      <c r="A304" t="s">
        <v>353</v>
      </c>
      <c r="B304" t="s">
        <v>354</v>
      </c>
      <c r="C304">
        <v>50.1</v>
      </c>
      <c r="D304">
        <v>37</v>
      </c>
      <c r="E304">
        <f t="shared" si="16"/>
        <v>2.3378857751411442</v>
      </c>
      <c r="F304">
        <v>50</v>
      </c>
      <c r="G304">
        <f t="shared" si="17"/>
        <v>3.159305101542087</v>
      </c>
      <c r="H304">
        <v>87</v>
      </c>
      <c r="I304">
        <f t="shared" si="18"/>
        <v>5.4971908766832307</v>
      </c>
      <c r="J304">
        <v>13.94</v>
      </c>
      <c r="M304">
        <v>8.2900000000000009</v>
      </c>
      <c r="N304">
        <f t="shared" si="19"/>
        <v>1.4198280428940546</v>
      </c>
      <c r="O304">
        <v>5.68</v>
      </c>
    </row>
    <row r="305" spans="1:15" ht="15" x14ac:dyDescent="0.25">
      <c r="A305" t="s">
        <v>497</v>
      </c>
      <c r="B305" t="s">
        <v>387</v>
      </c>
      <c r="C305">
        <v>48.8</v>
      </c>
      <c r="D305">
        <v>38</v>
      </c>
      <c r="E305">
        <f t="shared" si="16"/>
        <v>2.4460281581346361</v>
      </c>
      <c r="F305">
        <v>46</v>
      </c>
      <c r="G305">
        <f t="shared" si="17"/>
        <v>2.9609814545840329</v>
      </c>
      <c r="H305">
        <v>84</v>
      </c>
      <c r="I305">
        <f t="shared" si="18"/>
        <v>5.4070096127186691</v>
      </c>
      <c r="J305">
        <v>14.13</v>
      </c>
      <c r="M305">
        <v>8.1</v>
      </c>
      <c r="N305">
        <f t="shared" si="19"/>
        <v>1.4038271697815021</v>
      </c>
      <c r="O305">
        <v>5.5</v>
      </c>
    </row>
    <row r="306" spans="1:15" ht="15" x14ac:dyDescent="0.25">
      <c r="A306" t="s">
        <v>498</v>
      </c>
      <c r="B306" t="s">
        <v>499</v>
      </c>
      <c r="C306">
        <v>52.7</v>
      </c>
      <c r="D306">
        <v>32</v>
      </c>
      <c r="E306">
        <f t="shared" si="16"/>
        <v>1.9510474059369991</v>
      </c>
      <c r="F306">
        <v>40</v>
      </c>
      <c r="G306">
        <f t="shared" si="17"/>
        <v>2.4388092574212488</v>
      </c>
      <c r="H306">
        <v>72</v>
      </c>
      <c r="I306">
        <f t="shared" si="18"/>
        <v>4.3898566633582474</v>
      </c>
      <c r="J306">
        <v>14.19</v>
      </c>
      <c r="M306">
        <v>6.94</v>
      </c>
      <c r="N306">
        <f t="shared" si="19"/>
        <v>1.1618094328241673</v>
      </c>
      <c r="O306">
        <v>4.92</v>
      </c>
    </row>
    <row r="307" spans="1:15" ht="15" x14ac:dyDescent="0.25">
      <c r="A307" t="s">
        <v>479</v>
      </c>
      <c r="B307" t="s">
        <v>210</v>
      </c>
      <c r="C307">
        <v>52.7</v>
      </c>
      <c r="D307">
        <v>42</v>
      </c>
      <c r="E307">
        <f t="shared" si="16"/>
        <v>2.5607497202923111</v>
      </c>
      <c r="F307">
        <v>50</v>
      </c>
      <c r="G307">
        <f t="shared" si="17"/>
        <v>3.0485115717765612</v>
      </c>
      <c r="H307">
        <v>92</v>
      </c>
      <c r="I307">
        <f t="shared" si="18"/>
        <v>5.6092612920688723</v>
      </c>
      <c r="J307">
        <v>14.44</v>
      </c>
      <c r="M307">
        <v>7.69</v>
      </c>
      <c r="N307">
        <f t="shared" si="19"/>
        <v>1.2873652072648194</v>
      </c>
      <c r="O307">
        <v>6</v>
      </c>
    </row>
    <row r="308" spans="1:15" ht="15" x14ac:dyDescent="0.25">
      <c r="A308" t="s">
        <v>123</v>
      </c>
      <c r="B308" t="s">
        <v>340</v>
      </c>
      <c r="C308">
        <v>73.5</v>
      </c>
      <c r="D308">
        <v>43</v>
      </c>
      <c r="E308">
        <f t="shared" si="16"/>
        <v>2.0732220684241693</v>
      </c>
      <c r="F308">
        <v>51</v>
      </c>
      <c r="G308">
        <f t="shared" si="17"/>
        <v>2.4589378020844803</v>
      </c>
      <c r="H308">
        <v>94</v>
      </c>
      <c r="I308">
        <f t="shared" si="18"/>
        <v>4.5321598705086501</v>
      </c>
      <c r="J308">
        <v>14.5</v>
      </c>
      <c r="M308">
        <v>9.4</v>
      </c>
      <c r="N308">
        <f t="shared" si="19"/>
        <v>1.3544733361425323</v>
      </c>
      <c r="O308">
        <v>5.79</v>
      </c>
    </row>
    <row r="309" spans="1:15" ht="15" x14ac:dyDescent="0.25">
      <c r="A309" t="s">
        <v>3</v>
      </c>
      <c r="B309" t="s">
        <v>180</v>
      </c>
      <c r="C309">
        <v>51.5</v>
      </c>
      <c r="D309">
        <v>40</v>
      </c>
      <c r="E309">
        <f t="shared" si="16"/>
        <v>2.478769050007489</v>
      </c>
      <c r="F309">
        <v>46</v>
      </c>
      <c r="G309">
        <f t="shared" si="17"/>
        <v>2.8505844075086122</v>
      </c>
      <c r="H309">
        <v>86</v>
      </c>
      <c r="I309">
        <f t="shared" si="18"/>
        <v>5.3293534575161008</v>
      </c>
      <c r="J309">
        <v>14.5</v>
      </c>
      <c r="M309">
        <v>8.01</v>
      </c>
      <c r="N309">
        <f t="shared" si="19"/>
        <v>1.3549324943697791</v>
      </c>
      <c r="O309">
        <v>6.18</v>
      </c>
    </row>
    <row r="310" spans="1:15" ht="15" x14ac:dyDescent="0.25">
      <c r="A310" t="s">
        <v>52</v>
      </c>
      <c r="B310" t="s">
        <v>500</v>
      </c>
      <c r="C310">
        <v>41.6</v>
      </c>
      <c r="D310">
        <v>30</v>
      </c>
      <c r="E310">
        <f t="shared" si="16"/>
        <v>2.1612986334774296</v>
      </c>
      <c r="F310">
        <v>38</v>
      </c>
      <c r="G310">
        <f t="shared" si="17"/>
        <v>2.7376449357380772</v>
      </c>
      <c r="H310">
        <v>68</v>
      </c>
      <c r="I310">
        <f t="shared" si="18"/>
        <v>4.8989435692155068</v>
      </c>
      <c r="J310">
        <v>14.53</v>
      </c>
      <c r="M310">
        <v>6.25</v>
      </c>
      <c r="N310">
        <f t="shared" si="19"/>
        <v>1.1640250505671745</v>
      </c>
      <c r="O310">
        <v>6.3</v>
      </c>
    </row>
    <row r="311" spans="1:15" ht="15" x14ac:dyDescent="0.25">
      <c r="A311" t="s">
        <v>193</v>
      </c>
      <c r="B311" t="s">
        <v>194</v>
      </c>
      <c r="C311">
        <v>82.2</v>
      </c>
      <c r="D311">
        <v>51</v>
      </c>
      <c r="E311">
        <f t="shared" si="16"/>
        <v>2.2723075375724999</v>
      </c>
      <c r="F311">
        <v>60</v>
      </c>
      <c r="G311">
        <f t="shared" si="17"/>
        <v>2.6733029853794115</v>
      </c>
      <c r="H311">
        <v>111</v>
      </c>
      <c r="I311">
        <f t="shared" si="18"/>
        <v>4.9456105229519114</v>
      </c>
      <c r="J311">
        <v>15.16</v>
      </c>
      <c r="M311">
        <v>9.7900000000000009</v>
      </c>
      <c r="N311">
        <f t="shared" si="19"/>
        <v>1.3412894314105248</v>
      </c>
      <c r="O311">
        <v>5.75</v>
      </c>
    </row>
    <row r="312" spans="1:15" ht="15" x14ac:dyDescent="0.25">
      <c r="A312" t="s">
        <v>501</v>
      </c>
      <c r="B312" t="s">
        <v>222</v>
      </c>
      <c r="D312">
        <v>50</v>
      </c>
      <c r="E312" t="str">
        <f t="shared" si="16"/>
        <v/>
      </c>
      <c r="F312">
        <v>64</v>
      </c>
      <c r="G312" t="str">
        <f t="shared" si="17"/>
        <v/>
      </c>
      <c r="H312">
        <v>114</v>
      </c>
      <c r="I312" t="str">
        <f t="shared" si="18"/>
        <v/>
      </c>
      <c r="J312">
        <v>16.21</v>
      </c>
      <c r="M312">
        <v>7.88</v>
      </c>
      <c r="N312" t="str">
        <f t="shared" si="19"/>
        <v/>
      </c>
      <c r="O312">
        <v>4.63</v>
      </c>
    </row>
    <row r="313" spans="1:15" ht="15" x14ac:dyDescent="0.25">
      <c r="A313" t="s">
        <v>502</v>
      </c>
      <c r="B313" t="s">
        <v>503</v>
      </c>
      <c r="C313">
        <v>47.2</v>
      </c>
      <c r="D313">
        <v>43</v>
      </c>
      <c r="E313">
        <f t="shared" si="16"/>
        <v>2.833750650673069</v>
      </c>
      <c r="F313">
        <v>54</v>
      </c>
      <c r="G313">
        <f t="shared" si="17"/>
        <v>3.5586636078219938</v>
      </c>
      <c r="H313">
        <v>97</v>
      </c>
      <c r="I313">
        <f t="shared" si="18"/>
        <v>6.3924142584950623</v>
      </c>
      <c r="L313">
        <v>5.22</v>
      </c>
      <c r="M313">
        <v>6.62</v>
      </c>
      <c r="N313">
        <f t="shared" si="19"/>
        <v>1.1646984267911042</v>
      </c>
      <c r="O313">
        <v>6.49</v>
      </c>
    </row>
    <row r="314" spans="1:15" ht="15" x14ac:dyDescent="0.25">
      <c r="A314" t="s">
        <v>504</v>
      </c>
      <c r="B314" t="s">
        <v>505</v>
      </c>
      <c r="C314">
        <v>43.9</v>
      </c>
      <c r="D314">
        <v>12</v>
      </c>
      <c r="E314">
        <f t="shared" si="16"/>
        <v>0.83230869355723236</v>
      </c>
      <c r="F314">
        <v>17</v>
      </c>
      <c r="G314">
        <f t="shared" si="17"/>
        <v>1.1791039825394125</v>
      </c>
      <c r="H314">
        <v>29</v>
      </c>
      <c r="I314">
        <f t="shared" si="18"/>
        <v>2.0114126760966449</v>
      </c>
      <c r="L314">
        <v>5.58</v>
      </c>
      <c r="M314">
        <v>5.35</v>
      </c>
      <c r="N314">
        <f t="shared" si="19"/>
        <v>0.97252308719215064</v>
      </c>
      <c r="O314">
        <v>4.7300000000000004</v>
      </c>
    </row>
    <row r="315" spans="1:15" ht="15" x14ac:dyDescent="0.25">
      <c r="A315" t="s">
        <v>506</v>
      </c>
      <c r="B315" t="s">
        <v>507</v>
      </c>
      <c r="C315">
        <v>47.6</v>
      </c>
      <c r="D315">
        <v>26</v>
      </c>
      <c r="E315">
        <f t="shared" si="16"/>
        <v>1.7032586061242205</v>
      </c>
      <c r="F315">
        <v>32</v>
      </c>
      <c r="G315">
        <f t="shared" si="17"/>
        <v>2.0963182844605792</v>
      </c>
      <c r="H315">
        <v>58</v>
      </c>
      <c r="I315">
        <f t="shared" si="18"/>
        <v>3.7995768905847993</v>
      </c>
      <c r="L315">
        <v>5.2</v>
      </c>
      <c r="M315">
        <v>7.45</v>
      </c>
      <c r="N315">
        <f t="shared" si="19"/>
        <v>1.3057485192402198</v>
      </c>
      <c r="O315">
        <v>6.04</v>
      </c>
    </row>
    <row r="316" spans="1:15" ht="15" x14ac:dyDescent="0.25">
      <c r="A316" t="s">
        <v>508</v>
      </c>
      <c r="B316" t="s">
        <v>509</v>
      </c>
      <c r="C316">
        <v>50.5</v>
      </c>
      <c r="D316">
        <v>40</v>
      </c>
      <c r="E316">
        <f t="shared" si="16"/>
        <v>2.513302213473005</v>
      </c>
      <c r="F316">
        <v>47</v>
      </c>
      <c r="G316">
        <f t="shared" si="17"/>
        <v>2.9531301008307809</v>
      </c>
      <c r="H316">
        <v>87</v>
      </c>
      <c r="I316">
        <f t="shared" si="18"/>
        <v>5.4664323143037858</v>
      </c>
      <c r="J316">
        <v>12.8</v>
      </c>
      <c r="M316">
        <v>9.66</v>
      </c>
      <c r="N316">
        <f t="shared" si="19"/>
        <v>1.6485471549113495</v>
      </c>
      <c r="O316">
        <v>6.91</v>
      </c>
    </row>
    <row r="317" spans="1:15" ht="15" x14ac:dyDescent="0.25">
      <c r="A317" t="s">
        <v>366</v>
      </c>
      <c r="B317" t="s">
        <v>222</v>
      </c>
      <c r="C317">
        <v>48.2</v>
      </c>
      <c r="D317">
        <v>38</v>
      </c>
      <c r="E317">
        <f t="shared" si="16"/>
        <v>2.4674729645201219</v>
      </c>
      <c r="F317">
        <v>48</v>
      </c>
      <c r="G317">
        <f t="shared" si="17"/>
        <v>3.1168079551833121</v>
      </c>
      <c r="H317">
        <v>86</v>
      </c>
      <c r="I317">
        <f t="shared" si="18"/>
        <v>5.584280919703434</v>
      </c>
      <c r="J317">
        <v>13.1</v>
      </c>
      <c r="M317">
        <v>7.97</v>
      </c>
      <c r="N317">
        <f t="shared" si="19"/>
        <v>1.3890219153846193</v>
      </c>
      <c r="O317">
        <v>5.86</v>
      </c>
    </row>
    <row r="318" spans="1:15" ht="15" x14ac:dyDescent="0.25">
      <c r="A318" t="s">
        <v>84</v>
      </c>
      <c r="B318" t="s">
        <v>189</v>
      </c>
      <c r="C318">
        <v>60.6</v>
      </c>
      <c r="D318">
        <v>48</v>
      </c>
      <c r="E318">
        <f t="shared" si="16"/>
        <v>2.6518987172275961</v>
      </c>
      <c r="F318">
        <v>65</v>
      </c>
      <c r="G318">
        <f t="shared" si="17"/>
        <v>3.5911128462457031</v>
      </c>
      <c r="H318">
        <v>113</v>
      </c>
      <c r="I318">
        <f t="shared" si="18"/>
        <v>6.2430115634732992</v>
      </c>
      <c r="J318">
        <v>13.5</v>
      </c>
      <c r="M318">
        <v>10.09</v>
      </c>
      <c r="N318">
        <f t="shared" si="19"/>
        <v>1.5860578389706281</v>
      </c>
      <c r="O318">
        <v>6.5</v>
      </c>
    </row>
    <row r="319" spans="1:15" ht="15" x14ac:dyDescent="0.25">
      <c r="A319" t="s">
        <v>55</v>
      </c>
      <c r="B319" t="s">
        <v>210</v>
      </c>
      <c r="C319">
        <v>71.8</v>
      </c>
      <c r="D319">
        <v>52</v>
      </c>
      <c r="E319">
        <f t="shared" si="16"/>
        <v>2.5488923150236871</v>
      </c>
      <c r="F319">
        <v>58</v>
      </c>
      <c r="G319">
        <f t="shared" si="17"/>
        <v>2.8429952744494971</v>
      </c>
      <c r="H319">
        <v>110</v>
      </c>
      <c r="I319">
        <f t="shared" si="18"/>
        <v>5.3918875894731837</v>
      </c>
      <c r="J319">
        <v>13.7</v>
      </c>
      <c r="M319">
        <v>10.220000000000001</v>
      </c>
      <c r="N319">
        <f t="shared" si="19"/>
        <v>1.4882473782281826</v>
      </c>
      <c r="O319">
        <v>6.1</v>
      </c>
    </row>
    <row r="320" spans="1:15" ht="15" x14ac:dyDescent="0.25">
      <c r="A320" t="s">
        <v>510</v>
      </c>
      <c r="B320" t="s">
        <v>402</v>
      </c>
      <c r="C320">
        <v>55.1</v>
      </c>
      <c r="D320">
        <v>30</v>
      </c>
      <c r="E320">
        <f t="shared" si="16"/>
        <v>1.7725251587261068</v>
      </c>
      <c r="F320">
        <v>42</v>
      </c>
      <c r="G320">
        <f t="shared" si="17"/>
        <v>2.4815352222165497</v>
      </c>
      <c r="H320">
        <v>72</v>
      </c>
      <c r="I320">
        <f t="shared" si="18"/>
        <v>4.2540603809426569</v>
      </c>
      <c r="J320">
        <v>13.7</v>
      </c>
      <c r="M320">
        <v>8.81</v>
      </c>
      <c r="N320">
        <f t="shared" si="19"/>
        <v>1.4455464696917721</v>
      </c>
      <c r="O320">
        <v>6.3</v>
      </c>
    </row>
    <row r="321" spans="1:15" ht="15" x14ac:dyDescent="0.25">
      <c r="A321" t="s">
        <v>108</v>
      </c>
      <c r="B321" t="s">
        <v>109</v>
      </c>
      <c r="C321">
        <v>44.9</v>
      </c>
      <c r="D321">
        <v>21</v>
      </c>
      <c r="E321">
        <f t="shared" si="16"/>
        <v>1.4335755408613544</v>
      </c>
      <c r="F321">
        <v>30</v>
      </c>
      <c r="G321">
        <f t="shared" si="17"/>
        <v>2.0479650583733635</v>
      </c>
      <c r="H321">
        <v>51</v>
      </c>
      <c r="I321">
        <f t="shared" si="18"/>
        <v>3.4815405992347181</v>
      </c>
      <c r="J321">
        <v>14.1</v>
      </c>
      <c r="M321">
        <v>7.62</v>
      </c>
      <c r="N321">
        <f t="shared" si="19"/>
        <v>1.3711699308500229</v>
      </c>
      <c r="O321">
        <v>5.6</v>
      </c>
    </row>
    <row r="322" spans="1:15" ht="15" x14ac:dyDescent="0.25">
      <c r="A322" t="s">
        <v>88</v>
      </c>
      <c r="B322" t="s">
        <v>244</v>
      </c>
      <c r="C322">
        <v>63.3</v>
      </c>
      <c r="D322">
        <v>52</v>
      </c>
      <c r="E322">
        <f t="shared" si="16"/>
        <v>2.7858746192988284</v>
      </c>
      <c r="F322">
        <v>66</v>
      </c>
      <c r="G322">
        <f t="shared" si="17"/>
        <v>3.5359177860331283</v>
      </c>
      <c r="H322">
        <v>118</v>
      </c>
      <c r="I322">
        <f t="shared" si="18"/>
        <v>6.3217924053319567</v>
      </c>
      <c r="J322">
        <v>14.3</v>
      </c>
      <c r="M322">
        <v>9.9700000000000006</v>
      </c>
      <c r="N322">
        <f t="shared" si="19"/>
        <v>1.5366979915892918</v>
      </c>
      <c r="O322">
        <v>6</v>
      </c>
    </row>
    <row r="323" spans="1:15" ht="15" x14ac:dyDescent="0.25">
      <c r="A323" t="s">
        <v>245</v>
      </c>
      <c r="B323" t="s">
        <v>219</v>
      </c>
      <c r="C323">
        <v>86.6</v>
      </c>
      <c r="D323">
        <v>35</v>
      </c>
      <c r="E323">
        <f t="shared" ref="E323:E386" si="20">IF(AND($C323&gt;0,D323&gt;0),D323/($C323^0.70558407859294),"")</f>
        <v>1.5030944379957103</v>
      </c>
      <c r="F323">
        <v>49</v>
      </c>
      <c r="G323">
        <f t="shared" ref="G323:G386" si="21">IF(AND($C323&gt;0,F323&gt;0),F323/($C323^0.70558407859294),"")</f>
        <v>2.1043322131939943</v>
      </c>
      <c r="H323">
        <v>84</v>
      </c>
      <c r="I323">
        <f t="shared" ref="I323:I386" si="22">IF(AND($C323&gt;0,H323&gt;0),H323/($C323^0.70558407859294),"")</f>
        <v>3.6074266511897046</v>
      </c>
      <c r="J323">
        <v>14.4</v>
      </c>
      <c r="M323">
        <v>9.0299999999999994</v>
      </c>
      <c r="N323">
        <f t="shared" ref="N323:N386" si="23">IF(AND($C323&gt;0,M323&gt;0),M323/($C323^0.450818786555515),"")</f>
        <v>1.2084210596755676</v>
      </c>
      <c r="O323">
        <v>5.6</v>
      </c>
    </row>
    <row r="324" spans="1:15" ht="15" x14ac:dyDescent="0.25">
      <c r="A324" t="s">
        <v>511</v>
      </c>
      <c r="B324" t="s">
        <v>512</v>
      </c>
      <c r="C324">
        <v>47.5</v>
      </c>
      <c r="D324">
        <v>24</v>
      </c>
      <c r="E324">
        <f t="shared" si="20"/>
        <v>1.5745734567486673</v>
      </c>
      <c r="F324">
        <v>28</v>
      </c>
      <c r="G324">
        <f t="shared" si="21"/>
        <v>1.8370023662067787</v>
      </c>
      <c r="H324">
        <v>52</v>
      </c>
      <c r="I324">
        <f t="shared" si="22"/>
        <v>3.411575822955446</v>
      </c>
      <c r="J324">
        <v>14.4</v>
      </c>
      <c r="M324">
        <v>5.71</v>
      </c>
      <c r="N324">
        <f t="shared" si="23"/>
        <v>1.001731036634921</v>
      </c>
      <c r="O324">
        <v>5.0999999999999996</v>
      </c>
    </row>
    <row r="325" spans="1:15" ht="15" x14ac:dyDescent="0.25">
      <c r="A325" t="s">
        <v>42</v>
      </c>
      <c r="B325" t="s">
        <v>513</v>
      </c>
      <c r="C325">
        <v>53.3</v>
      </c>
      <c r="D325">
        <v>28</v>
      </c>
      <c r="E325">
        <f t="shared" si="20"/>
        <v>1.6935842437717767</v>
      </c>
      <c r="F325">
        <v>41</v>
      </c>
      <c r="G325">
        <f t="shared" si="21"/>
        <v>2.4798912140943874</v>
      </c>
      <c r="H325">
        <v>69</v>
      </c>
      <c r="I325">
        <f t="shared" si="22"/>
        <v>4.1734754578661644</v>
      </c>
      <c r="J325">
        <v>15.3</v>
      </c>
      <c r="M325">
        <v>7.51</v>
      </c>
      <c r="N325">
        <f t="shared" si="23"/>
        <v>1.2508316793297625</v>
      </c>
      <c r="O325">
        <v>6.28</v>
      </c>
    </row>
    <row r="326" spans="1:15" ht="15" x14ac:dyDescent="0.25">
      <c r="A326" t="s">
        <v>122</v>
      </c>
      <c r="B326" t="s">
        <v>514</v>
      </c>
      <c r="C326">
        <v>42.8</v>
      </c>
      <c r="D326">
        <v>24</v>
      </c>
      <c r="E326">
        <f t="shared" si="20"/>
        <v>1.6946908834148622</v>
      </c>
      <c r="F326">
        <v>31</v>
      </c>
      <c r="G326">
        <f t="shared" si="21"/>
        <v>2.1889757244108639</v>
      </c>
      <c r="H326">
        <v>55</v>
      </c>
      <c r="I326">
        <f t="shared" si="22"/>
        <v>3.883666607825726</v>
      </c>
      <c r="L326">
        <v>5.44</v>
      </c>
      <c r="M326">
        <v>6.0200000000000005</v>
      </c>
      <c r="N326">
        <f t="shared" si="23"/>
        <v>1.1069066357228106</v>
      </c>
      <c r="O326">
        <v>5.12</v>
      </c>
    </row>
    <row r="327" spans="1:15" ht="15" x14ac:dyDescent="0.25">
      <c r="A327" t="s">
        <v>515</v>
      </c>
      <c r="B327" t="s">
        <v>516</v>
      </c>
      <c r="C327">
        <v>41.8</v>
      </c>
      <c r="D327">
        <v>18</v>
      </c>
      <c r="E327">
        <f t="shared" si="20"/>
        <v>1.2923981631354451</v>
      </c>
      <c r="F327">
        <v>25</v>
      </c>
      <c r="G327">
        <f t="shared" si="21"/>
        <v>1.7949974487992293</v>
      </c>
      <c r="H327">
        <v>43</v>
      </c>
      <c r="I327">
        <f t="shared" si="22"/>
        <v>3.0873956119346744</v>
      </c>
      <c r="L327">
        <v>5.68</v>
      </c>
      <c r="M327">
        <v>5.64</v>
      </c>
      <c r="N327">
        <f t="shared" si="23"/>
        <v>1.048147444568821</v>
      </c>
      <c r="O327">
        <v>5.15</v>
      </c>
    </row>
    <row r="328" spans="1:15" ht="15" x14ac:dyDescent="0.25">
      <c r="A328" t="s">
        <v>366</v>
      </c>
      <c r="B328" t="s">
        <v>517</v>
      </c>
      <c r="C328">
        <v>50.3</v>
      </c>
      <c r="D328">
        <v>40</v>
      </c>
      <c r="E328">
        <f t="shared" si="20"/>
        <v>2.5203491710414014</v>
      </c>
      <c r="F328">
        <v>52</v>
      </c>
      <c r="G328">
        <f t="shared" si="21"/>
        <v>3.2764539223538218</v>
      </c>
      <c r="H328">
        <v>92</v>
      </c>
      <c r="I328">
        <f t="shared" si="22"/>
        <v>5.7968030933952228</v>
      </c>
      <c r="L328">
        <v>5.25</v>
      </c>
      <c r="M328">
        <v>8.9</v>
      </c>
      <c r="N328">
        <f t="shared" si="23"/>
        <v>1.5215673914723262</v>
      </c>
      <c r="O328">
        <v>5.95</v>
      </c>
    </row>
    <row r="329" spans="1:15" ht="15" x14ac:dyDescent="0.25">
      <c r="A329" t="s">
        <v>518</v>
      </c>
      <c r="B329" t="s">
        <v>519</v>
      </c>
      <c r="C329">
        <v>41.5</v>
      </c>
      <c r="D329">
        <v>23</v>
      </c>
      <c r="E329">
        <f t="shared" si="20"/>
        <v>1.6598118489733913</v>
      </c>
      <c r="F329">
        <v>28</v>
      </c>
      <c r="G329">
        <f t="shared" si="21"/>
        <v>2.0206405117936939</v>
      </c>
      <c r="H329">
        <v>51</v>
      </c>
      <c r="I329">
        <f t="shared" si="22"/>
        <v>3.6804523607670849</v>
      </c>
      <c r="L329">
        <v>5.85</v>
      </c>
      <c r="M329">
        <v>5.8</v>
      </c>
      <c r="N329">
        <f t="shared" si="23"/>
        <v>1.0813879204422396</v>
      </c>
      <c r="O329">
        <v>4.4400000000000004</v>
      </c>
    </row>
    <row r="330" spans="1:15" ht="15" x14ac:dyDescent="0.25">
      <c r="A330" t="s">
        <v>520</v>
      </c>
      <c r="B330" t="s">
        <v>521</v>
      </c>
      <c r="C330">
        <v>55.7</v>
      </c>
      <c r="D330">
        <v>26</v>
      </c>
      <c r="E330">
        <f t="shared" si="20"/>
        <v>1.5244939975057483</v>
      </c>
      <c r="F330">
        <v>37</v>
      </c>
      <c r="G330">
        <f t="shared" si="21"/>
        <v>2.1694722272197189</v>
      </c>
      <c r="H330">
        <v>63</v>
      </c>
      <c r="I330">
        <f t="shared" si="22"/>
        <v>3.6939662247254672</v>
      </c>
      <c r="L330">
        <v>5.25</v>
      </c>
      <c r="M330">
        <v>7.78</v>
      </c>
      <c r="N330">
        <f t="shared" si="23"/>
        <v>1.2703262615966091</v>
      </c>
      <c r="O330">
        <v>5.5</v>
      </c>
    </row>
    <row r="331" spans="1:15" ht="15" x14ac:dyDescent="0.25">
      <c r="A331" t="s">
        <v>237</v>
      </c>
      <c r="B331" t="s">
        <v>522</v>
      </c>
      <c r="C331">
        <v>43.4</v>
      </c>
      <c r="D331">
        <v>35</v>
      </c>
      <c r="E331">
        <f t="shared" si="20"/>
        <v>2.4472670468807594</v>
      </c>
      <c r="F331">
        <v>44</v>
      </c>
      <c r="G331">
        <f t="shared" si="21"/>
        <v>3.0765642875072405</v>
      </c>
      <c r="H331">
        <v>79</v>
      </c>
      <c r="I331">
        <f t="shared" si="22"/>
        <v>5.5238313343879994</v>
      </c>
      <c r="L331">
        <v>5.07</v>
      </c>
      <c r="M331">
        <v>9.9500000000000011</v>
      </c>
      <c r="N331">
        <f t="shared" si="23"/>
        <v>1.8180756402249987</v>
      </c>
      <c r="O331">
        <v>6.25</v>
      </c>
    </row>
    <row r="332" spans="1:15" x14ac:dyDescent="0.3">
      <c r="A332" t="s">
        <v>28</v>
      </c>
      <c r="B332" t="s">
        <v>113</v>
      </c>
      <c r="C332">
        <v>54.8</v>
      </c>
      <c r="D332">
        <v>42</v>
      </c>
      <c r="E332">
        <f t="shared" si="20"/>
        <v>2.4911129084558308</v>
      </c>
      <c r="F332">
        <v>51</v>
      </c>
      <c r="G332">
        <f t="shared" si="21"/>
        <v>3.0249228174106513</v>
      </c>
      <c r="H332">
        <v>93</v>
      </c>
      <c r="I332">
        <f t="shared" si="22"/>
        <v>5.5160357258664821</v>
      </c>
      <c r="J332">
        <v>13.1</v>
      </c>
      <c r="M332">
        <v>10.4</v>
      </c>
      <c r="N332">
        <f t="shared" si="23"/>
        <v>1.710639113316571</v>
      </c>
      <c r="O332">
        <v>6.62</v>
      </c>
    </row>
    <row r="333" spans="1:15" x14ac:dyDescent="0.3">
      <c r="A333" t="s">
        <v>114</v>
      </c>
      <c r="B333" t="s">
        <v>115</v>
      </c>
      <c r="C333">
        <v>66.7</v>
      </c>
      <c r="D333">
        <v>46</v>
      </c>
      <c r="E333">
        <f t="shared" si="20"/>
        <v>2.3751097688469076</v>
      </c>
      <c r="F333">
        <v>62</v>
      </c>
      <c r="G333">
        <f t="shared" si="21"/>
        <v>3.2012349058371363</v>
      </c>
      <c r="H333">
        <v>108</v>
      </c>
      <c r="I333">
        <f t="shared" si="22"/>
        <v>5.5763446746840435</v>
      </c>
      <c r="J333">
        <v>14</v>
      </c>
      <c r="M333">
        <v>7.73</v>
      </c>
      <c r="N333">
        <f t="shared" si="23"/>
        <v>1.1636685552805472</v>
      </c>
      <c r="O333">
        <v>5.48</v>
      </c>
    </row>
    <row r="334" spans="1:15" ht="15" x14ac:dyDescent="0.25">
      <c r="A334" t="s">
        <v>523</v>
      </c>
      <c r="B334" t="s">
        <v>524</v>
      </c>
      <c r="C334">
        <v>42.9</v>
      </c>
      <c r="D334">
        <v>32</v>
      </c>
      <c r="E334">
        <f t="shared" si="20"/>
        <v>2.2558701829220524</v>
      </c>
      <c r="F334">
        <v>40</v>
      </c>
      <c r="G334">
        <f t="shared" si="21"/>
        <v>2.8198377286525655</v>
      </c>
      <c r="H334">
        <v>72</v>
      </c>
      <c r="I334">
        <f t="shared" si="22"/>
        <v>5.075707911574618</v>
      </c>
      <c r="J334">
        <v>14.1</v>
      </c>
      <c r="M334">
        <v>7.3</v>
      </c>
      <c r="N334">
        <f t="shared" si="23"/>
        <v>1.3408507663620248</v>
      </c>
      <c r="O334">
        <v>6.32</v>
      </c>
    </row>
    <row r="335" spans="1:15" ht="15" x14ac:dyDescent="0.25">
      <c r="A335" t="s">
        <v>193</v>
      </c>
      <c r="B335" t="s">
        <v>199</v>
      </c>
      <c r="C335">
        <v>74.099999999999994</v>
      </c>
      <c r="D335">
        <v>51</v>
      </c>
      <c r="E335">
        <f t="shared" si="20"/>
        <v>2.4448725173033417</v>
      </c>
      <c r="F335">
        <v>65</v>
      </c>
      <c r="G335">
        <f t="shared" si="21"/>
        <v>3.116013992641514</v>
      </c>
      <c r="H335">
        <v>116</v>
      </c>
      <c r="I335">
        <f t="shared" si="22"/>
        <v>5.5608865099448561</v>
      </c>
      <c r="J335">
        <v>14.1</v>
      </c>
      <c r="M335">
        <v>9.7000000000000011</v>
      </c>
      <c r="N335">
        <f t="shared" si="23"/>
        <v>1.3925877118818208</v>
      </c>
      <c r="O335">
        <v>5.8500000000000005</v>
      </c>
    </row>
    <row r="336" spans="1:15" ht="15" x14ac:dyDescent="0.25">
      <c r="A336" t="s">
        <v>3</v>
      </c>
      <c r="B336" t="s">
        <v>202</v>
      </c>
      <c r="C336">
        <v>62.7</v>
      </c>
      <c r="D336">
        <v>45</v>
      </c>
      <c r="E336">
        <f t="shared" si="20"/>
        <v>2.4271082808580355</v>
      </c>
      <c r="F336">
        <v>52</v>
      </c>
      <c r="G336">
        <f t="shared" si="21"/>
        <v>2.8046584578803966</v>
      </c>
      <c r="H336">
        <v>97</v>
      </c>
      <c r="I336">
        <f t="shared" si="22"/>
        <v>5.2317667387384326</v>
      </c>
      <c r="J336">
        <v>14.3</v>
      </c>
      <c r="M336">
        <v>9.76</v>
      </c>
      <c r="N336">
        <f t="shared" si="23"/>
        <v>1.5108030252533549</v>
      </c>
      <c r="O336">
        <v>6</v>
      </c>
    </row>
    <row r="337" spans="1:15" ht="15" x14ac:dyDescent="0.25">
      <c r="A337" t="s">
        <v>525</v>
      </c>
      <c r="B337" t="s">
        <v>526</v>
      </c>
      <c r="C337">
        <v>61.2</v>
      </c>
      <c r="D337">
        <v>25</v>
      </c>
      <c r="E337">
        <f t="shared" si="20"/>
        <v>1.3716289813220648</v>
      </c>
      <c r="F337">
        <v>34</v>
      </c>
      <c r="G337">
        <f t="shared" si="21"/>
        <v>1.8654154145980082</v>
      </c>
      <c r="H337">
        <v>59</v>
      </c>
      <c r="I337">
        <f t="shared" si="22"/>
        <v>3.2370443959200728</v>
      </c>
      <c r="J337">
        <v>14.6</v>
      </c>
      <c r="M337">
        <v>7.29</v>
      </c>
      <c r="N337">
        <f t="shared" si="23"/>
        <v>1.140844414094589</v>
      </c>
      <c r="O337">
        <v>5.5</v>
      </c>
    </row>
    <row r="338" spans="1:15" ht="15" x14ac:dyDescent="0.25">
      <c r="A338" t="s">
        <v>248</v>
      </c>
      <c r="C338">
        <v>55.7</v>
      </c>
      <c r="D338">
        <v>35</v>
      </c>
      <c r="E338">
        <f t="shared" si="20"/>
        <v>2.0522034581808151</v>
      </c>
      <c r="F338">
        <v>45</v>
      </c>
      <c r="G338">
        <f t="shared" si="21"/>
        <v>2.6385473033753337</v>
      </c>
      <c r="H338">
        <v>80</v>
      </c>
      <c r="I338">
        <f t="shared" si="22"/>
        <v>4.6907507615561483</v>
      </c>
      <c r="L338">
        <v>5.44</v>
      </c>
      <c r="M338">
        <v>7.75</v>
      </c>
      <c r="N338">
        <f t="shared" si="23"/>
        <v>1.2654278312819691</v>
      </c>
      <c r="O338">
        <v>5.62</v>
      </c>
    </row>
    <row r="339" spans="1:15" x14ac:dyDescent="0.3">
      <c r="A339" t="s">
        <v>114</v>
      </c>
      <c r="C339">
        <v>66.099999999999994</v>
      </c>
      <c r="D339">
        <v>48</v>
      </c>
      <c r="E339">
        <f t="shared" si="20"/>
        <v>2.4942275259542903</v>
      </c>
      <c r="F339">
        <v>65</v>
      </c>
      <c r="G339">
        <f t="shared" si="21"/>
        <v>3.3775997747297684</v>
      </c>
      <c r="H339">
        <v>113</v>
      </c>
      <c r="I339">
        <f t="shared" si="22"/>
        <v>5.8718273006840587</v>
      </c>
      <c r="L339">
        <v>5.34</v>
      </c>
      <c r="M339">
        <v>7.37</v>
      </c>
      <c r="N339">
        <f t="shared" si="23"/>
        <v>1.1140032929759367</v>
      </c>
      <c r="O339">
        <v>5.39</v>
      </c>
    </row>
    <row r="340" spans="1:15" ht="15" x14ac:dyDescent="0.25">
      <c r="A340" t="s">
        <v>525</v>
      </c>
      <c r="C340">
        <v>62.1</v>
      </c>
      <c r="D340">
        <v>27</v>
      </c>
      <c r="E340">
        <f t="shared" si="20"/>
        <v>1.4661786110058697</v>
      </c>
      <c r="F340">
        <v>34</v>
      </c>
      <c r="G340">
        <f t="shared" si="21"/>
        <v>1.8462989916370209</v>
      </c>
      <c r="H340">
        <v>61</v>
      </c>
      <c r="I340">
        <f t="shared" si="22"/>
        <v>3.3124776026428906</v>
      </c>
      <c r="L340">
        <v>5.75</v>
      </c>
      <c r="M340">
        <v>7.4</v>
      </c>
      <c r="N340">
        <f t="shared" si="23"/>
        <v>1.1504621641139499</v>
      </c>
      <c r="O340">
        <v>5.29</v>
      </c>
    </row>
    <row r="341" spans="1:15" ht="15" x14ac:dyDescent="0.25">
      <c r="A341" t="s">
        <v>527</v>
      </c>
      <c r="C341">
        <v>46.9</v>
      </c>
      <c r="D341">
        <v>13</v>
      </c>
      <c r="E341">
        <f t="shared" si="20"/>
        <v>0.86057832184153649</v>
      </c>
      <c r="F341">
        <v>24</v>
      </c>
      <c r="G341">
        <f t="shared" si="21"/>
        <v>1.5887599787843749</v>
      </c>
      <c r="H341">
        <v>37</v>
      </c>
      <c r="I341">
        <f t="shared" si="22"/>
        <v>2.4493383006259113</v>
      </c>
      <c r="L341">
        <v>5.22</v>
      </c>
      <c r="M341">
        <v>6.17</v>
      </c>
      <c r="N341">
        <f t="shared" si="23"/>
        <v>1.0886519403130273</v>
      </c>
      <c r="O341">
        <v>5.17</v>
      </c>
    </row>
    <row r="342" spans="1:15" ht="15" x14ac:dyDescent="0.25">
      <c r="A342" t="s">
        <v>246</v>
      </c>
      <c r="C342">
        <v>40.299999999999997</v>
      </c>
      <c r="D342">
        <v>31</v>
      </c>
      <c r="E342">
        <f t="shared" si="20"/>
        <v>2.283936431031599</v>
      </c>
      <c r="F342">
        <v>37</v>
      </c>
      <c r="G342">
        <f t="shared" si="21"/>
        <v>2.7259886434893281</v>
      </c>
      <c r="H342">
        <v>68</v>
      </c>
      <c r="I342">
        <f t="shared" si="22"/>
        <v>5.0099250745209272</v>
      </c>
      <c r="L342">
        <v>5.36</v>
      </c>
      <c r="M342">
        <v>9.06</v>
      </c>
      <c r="N342">
        <f t="shared" si="23"/>
        <v>1.7116955622856818</v>
      </c>
      <c r="O342">
        <v>5.75</v>
      </c>
    </row>
    <row r="343" spans="1:15" ht="15" x14ac:dyDescent="0.25">
      <c r="A343" t="s">
        <v>528</v>
      </c>
      <c r="C343">
        <v>60.5</v>
      </c>
      <c r="D343">
        <v>33</v>
      </c>
      <c r="E343">
        <f t="shared" si="20"/>
        <v>1.8253061437236369</v>
      </c>
      <c r="F343">
        <v>37</v>
      </c>
      <c r="G343">
        <f t="shared" si="21"/>
        <v>2.0465553732658956</v>
      </c>
      <c r="H343">
        <v>70</v>
      </c>
      <c r="I343">
        <f t="shared" si="22"/>
        <v>3.8718615169895325</v>
      </c>
      <c r="L343">
        <v>5.44</v>
      </c>
      <c r="M343">
        <v>6.96</v>
      </c>
      <c r="N343">
        <f t="shared" si="23"/>
        <v>1.0948646746649904</v>
      </c>
      <c r="O343">
        <v>6.2</v>
      </c>
    </row>
    <row r="344" spans="1:15" ht="15" x14ac:dyDescent="0.25">
      <c r="A344" t="s">
        <v>63</v>
      </c>
      <c r="B344" t="s">
        <v>64</v>
      </c>
      <c r="C344">
        <v>58.3</v>
      </c>
      <c r="D344">
        <v>36</v>
      </c>
      <c r="E344">
        <f t="shared" si="20"/>
        <v>2.0439717094947358</v>
      </c>
      <c r="F344">
        <v>48</v>
      </c>
      <c r="G344">
        <f t="shared" si="21"/>
        <v>2.7252956126596479</v>
      </c>
      <c r="H344">
        <v>84</v>
      </c>
      <c r="I344">
        <f t="shared" si="22"/>
        <v>4.7692673221543833</v>
      </c>
      <c r="J344">
        <v>13.85</v>
      </c>
      <c r="M344">
        <v>7.61</v>
      </c>
      <c r="N344">
        <f t="shared" si="23"/>
        <v>1.2172733147583512</v>
      </c>
      <c r="O344">
        <v>5.6000000000000005</v>
      </c>
    </row>
    <row r="345" spans="1:15" ht="15" x14ac:dyDescent="0.25">
      <c r="A345" t="s">
        <v>529</v>
      </c>
      <c r="B345" t="s">
        <v>385</v>
      </c>
      <c r="C345">
        <v>63.5</v>
      </c>
      <c r="D345">
        <v>22</v>
      </c>
      <c r="E345">
        <f t="shared" si="20"/>
        <v>1.1760187416801513</v>
      </c>
      <c r="F345">
        <v>32</v>
      </c>
      <c r="G345">
        <f t="shared" si="21"/>
        <v>1.7105727151711292</v>
      </c>
      <c r="H345">
        <v>54</v>
      </c>
      <c r="I345">
        <f t="shared" si="22"/>
        <v>2.8865914568512805</v>
      </c>
      <c r="J345">
        <v>14.91</v>
      </c>
      <c r="M345">
        <v>6.35</v>
      </c>
      <c r="N345">
        <f t="shared" si="23"/>
        <v>0.97734852534314065</v>
      </c>
      <c r="O345">
        <v>5.47</v>
      </c>
    </row>
    <row r="346" spans="1:15" ht="15" x14ac:dyDescent="0.25">
      <c r="A346" t="s">
        <v>273</v>
      </c>
      <c r="B346" t="s">
        <v>272</v>
      </c>
      <c r="C346">
        <v>75</v>
      </c>
      <c r="D346">
        <v>32</v>
      </c>
      <c r="E346">
        <f t="shared" si="20"/>
        <v>1.5210258832248906</v>
      </c>
      <c r="F346">
        <v>42</v>
      </c>
      <c r="G346">
        <f t="shared" si="21"/>
        <v>1.9963464717326691</v>
      </c>
      <c r="H346">
        <v>74</v>
      </c>
      <c r="I346">
        <f t="shared" si="22"/>
        <v>3.5173723549575597</v>
      </c>
      <c r="J346">
        <v>15</v>
      </c>
      <c r="M346">
        <v>4.9000000000000004</v>
      </c>
      <c r="N346">
        <f t="shared" si="23"/>
        <v>0.69965386332732926</v>
      </c>
      <c r="O346">
        <v>4.4800000000000004</v>
      </c>
    </row>
    <row r="347" spans="1:15" x14ac:dyDescent="0.3">
      <c r="A347" t="s">
        <v>530</v>
      </c>
      <c r="B347" t="s">
        <v>40</v>
      </c>
      <c r="C347">
        <v>81.900000000000006</v>
      </c>
      <c r="E347" t="str">
        <f t="shared" si="20"/>
        <v/>
      </c>
      <c r="G347" t="str">
        <f t="shared" si="21"/>
        <v/>
      </c>
      <c r="I347" t="str">
        <f t="shared" si="22"/>
        <v/>
      </c>
      <c r="J347">
        <v>16.28</v>
      </c>
      <c r="M347">
        <v>5.0999999999999996</v>
      </c>
      <c r="N347">
        <f t="shared" si="23"/>
        <v>0.69988365177717327</v>
      </c>
      <c r="O347">
        <v>4.32</v>
      </c>
    </row>
    <row r="348" spans="1:15" x14ac:dyDescent="0.3">
      <c r="A348" t="s">
        <v>106</v>
      </c>
      <c r="B348" t="s">
        <v>261</v>
      </c>
      <c r="C348">
        <v>48</v>
      </c>
      <c r="E348" t="str">
        <f t="shared" si="20"/>
        <v/>
      </c>
      <c r="G348" t="str">
        <f t="shared" si="21"/>
        <v/>
      </c>
      <c r="I348" t="str">
        <f t="shared" si="22"/>
        <v/>
      </c>
      <c r="L348">
        <v>5.54</v>
      </c>
      <c r="M348">
        <v>6.2</v>
      </c>
      <c r="N348">
        <f t="shared" si="23"/>
        <v>1.0825714136968667</v>
      </c>
      <c r="O348">
        <v>5</v>
      </c>
    </row>
    <row r="349" spans="1:15" ht="15" x14ac:dyDescent="0.25">
      <c r="A349" t="s">
        <v>531</v>
      </c>
      <c r="B349" t="s">
        <v>532</v>
      </c>
      <c r="C349">
        <v>47.7</v>
      </c>
      <c r="E349" t="str">
        <f t="shared" si="20"/>
        <v/>
      </c>
      <c r="G349" t="str">
        <f t="shared" si="21"/>
        <v/>
      </c>
      <c r="I349" t="str">
        <f t="shared" si="22"/>
        <v/>
      </c>
      <c r="L349">
        <v>5</v>
      </c>
      <c r="M349">
        <v>7.23</v>
      </c>
      <c r="N349">
        <f t="shared" si="23"/>
        <v>1.265991175415321</v>
      </c>
      <c r="O349">
        <v>5.69</v>
      </c>
    </row>
    <row r="350" spans="1:15" x14ac:dyDescent="0.3">
      <c r="A350" t="s">
        <v>36</v>
      </c>
      <c r="B350" t="s">
        <v>533</v>
      </c>
      <c r="C350">
        <v>58.5</v>
      </c>
      <c r="E350" t="str">
        <f t="shared" si="20"/>
        <v/>
      </c>
      <c r="G350" t="str">
        <f t="shared" si="21"/>
        <v/>
      </c>
      <c r="I350" t="str">
        <f t="shared" si="22"/>
        <v/>
      </c>
      <c r="L350">
        <v>5.15</v>
      </c>
      <c r="M350">
        <v>10.63</v>
      </c>
      <c r="N350">
        <f t="shared" si="23"/>
        <v>1.697720533316718</v>
      </c>
      <c r="O350">
        <v>6.94</v>
      </c>
    </row>
    <row r="351" spans="1:15" ht="15" x14ac:dyDescent="0.25">
      <c r="A351" t="s">
        <v>377</v>
      </c>
      <c r="B351" t="s">
        <v>255</v>
      </c>
      <c r="C351">
        <v>38</v>
      </c>
      <c r="E351" t="str">
        <f t="shared" si="20"/>
        <v/>
      </c>
      <c r="G351" t="str">
        <f t="shared" si="21"/>
        <v/>
      </c>
      <c r="I351" t="str">
        <f t="shared" si="22"/>
        <v/>
      </c>
      <c r="L351">
        <v>5.18</v>
      </c>
      <c r="M351">
        <v>7.52</v>
      </c>
      <c r="N351">
        <f t="shared" si="23"/>
        <v>1.4588872089271863</v>
      </c>
      <c r="O351">
        <v>6.56</v>
      </c>
    </row>
    <row r="352" spans="1:15" ht="15" x14ac:dyDescent="0.25">
      <c r="A352" t="s">
        <v>274</v>
      </c>
      <c r="B352" t="s">
        <v>259</v>
      </c>
      <c r="C352">
        <v>59</v>
      </c>
      <c r="E352" t="str">
        <f t="shared" si="20"/>
        <v/>
      </c>
      <c r="G352" t="str">
        <f t="shared" si="21"/>
        <v/>
      </c>
      <c r="I352" t="str">
        <f t="shared" si="22"/>
        <v/>
      </c>
      <c r="L352">
        <v>5.53</v>
      </c>
      <c r="M352">
        <v>9.77</v>
      </c>
      <c r="N352">
        <f t="shared" si="23"/>
        <v>1.5543943487984184</v>
      </c>
      <c r="O352">
        <v>6.05</v>
      </c>
    </row>
    <row r="353" spans="1:15" ht="15" x14ac:dyDescent="0.25">
      <c r="A353" t="s">
        <v>378</v>
      </c>
      <c r="B353" t="s">
        <v>534</v>
      </c>
      <c r="C353">
        <v>46.3</v>
      </c>
      <c r="E353" t="str">
        <f t="shared" si="20"/>
        <v/>
      </c>
      <c r="G353" t="str">
        <f t="shared" si="21"/>
        <v/>
      </c>
      <c r="I353" t="str">
        <f t="shared" si="22"/>
        <v/>
      </c>
      <c r="L353">
        <v>5.28</v>
      </c>
      <c r="M353">
        <v>7.65</v>
      </c>
      <c r="N353">
        <f t="shared" si="23"/>
        <v>1.3576450292608677</v>
      </c>
      <c r="O353">
        <v>6.16</v>
      </c>
    </row>
    <row r="354" spans="1:15" ht="15" x14ac:dyDescent="0.25">
      <c r="A354" t="s">
        <v>37</v>
      </c>
      <c r="B354" t="s">
        <v>387</v>
      </c>
      <c r="C354">
        <v>48.3</v>
      </c>
      <c r="D354">
        <v>45</v>
      </c>
      <c r="E354">
        <f t="shared" si="20"/>
        <v>2.9177375804063654</v>
      </c>
      <c r="F354">
        <v>54</v>
      </c>
      <c r="G354">
        <f t="shared" si="21"/>
        <v>3.5012850964876385</v>
      </c>
      <c r="H354">
        <v>99</v>
      </c>
      <c r="I354">
        <f t="shared" si="22"/>
        <v>6.419022676894004</v>
      </c>
      <c r="J354">
        <v>12.4</v>
      </c>
      <c r="M354">
        <v>10</v>
      </c>
      <c r="N354">
        <f t="shared" si="23"/>
        <v>1.7411853237828927</v>
      </c>
      <c r="O354">
        <v>7</v>
      </c>
    </row>
    <row r="355" spans="1:15" ht="15" x14ac:dyDescent="0.25">
      <c r="A355" t="s">
        <v>29</v>
      </c>
      <c r="B355" t="s">
        <v>216</v>
      </c>
      <c r="C355">
        <v>64.2</v>
      </c>
      <c r="D355">
        <v>53</v>
      </c>
      <c r="E355">
        <f t="shared" si="20"/>
        <v>2.8113047882570057</v>
      </c>
      <c r="F355">
        <v>64</v>
      </c>
      <c r="G355">
        <f t="shared" si="21"/>
        <v>3.3947831405367617</v>
      </c>
      <c r="H355">
        <v>117</v>
      </c>
      <c r="I355">
        <f t="shared" si="22"/>
        <v>6.2060879287937674</v>
      </c>
      <c r="J355">
        <v>13</v>
      </c>
      <c r="M355">
        <v>10.02</v>
      </c>
      <c r="N355">
        <f t="shared" si="23"/>
        <v>1.5346062885108844</v>
      </c>
      <c r="O355">
        <v>6.95</v>
      </c>
    </row>
    <row r="356" spans="1:15" ht="15" x14ac:dyDescent="0.25">
      <c r="A356" t="s">
        <v>275</v>
      </c>
      <c r="B356" t="s">
        <v>390</v>
      </c>
      <c r="C356">
        <v>47.3</v>
      </c>
      <c r="D356">
        <v>38</v>
      </c>
      <c r="E356">
        <f t="shared" si="20"/>
        <v>2.5005079626461391</v>
      </c>
      <c r="F356">
        <v>48</v>
      </c>
      <c r="G356">
        <f t="shared" si="21"/>
        <v>3.1585363738688073</v>
      </c>
      <c r="H356">
        <v>86</v>
      </c>
      <c r="I356">
        <f t="shared" si="22"/>
        <v>5.6590443365149463</v>
      </c>
      <c r="J356">
        <v>13.01</v>
      </c>
      <c r="M356">
        <v>7.8</v>
      </c>
      <c r="N356">
        <f t="shared" si="23"/>
        <v>1.3709945727155226</v>
      </c>
      <c r="O356">
        <v>6.4</v>
      </c>
    </row>
    <row r="357" spans="1:15" ht="15" x14ac:dyDescent="0.25">
      <c r="A357" t="s">
        <v>274</v>
      </c>
      <c r="B357" t="s">
        <v>386</v>
      </c>
      <c r="C357">
        <v>63.9</v>
      </c>
      <c r="D357">
        <v>51</v>
      </c>
      <c r="E357">
        <f t="shared" si="20"/>
        <v>2.7141729423858987</v>
      </c>
      <c r="F357">
        <v>62</v>
      </c>
      <c r="G357">
        <f t="shared" si="21"/>
        <v>3.2995827927044261</v>
      </c>
      <c r="H357">
        <v>113</v>
      </c>
      <c r="I357">
        <f t="shared" si="22"/>
        <v>6.0137557350903252</v>
      </c>
      <c r="J357">
        <v>13.3</v>
      </c>
      <c r="M357">
        <v>9.5</v>
      </c>
      <c r="N357">
        <f t="shared" si="23"/>
        <v>1.4580415465897105</v>
      </c>
      <c r="O357">
        <v>6.9</v>
      </c>
    </row>
    <row r="358" spans="1:15" ht="15" x14ac:dyDescent="0.25">
      <c r="A358" t="s">
        <v>385</v>
      </c>
      <c r="B358" t="s">
        <v>384</v>
      </c>
      <c r="C358">
        <v>52.4</v>
      </c>
      <c r="D358">
        <v>37</v>
      </c>
      <c r="E358">
        <f t="shared" si="20"/>
        <v>2.2650038374392998</v>
      </c>
      <c r="F358">
        <v>47</v>
      </c>
      <c r="G358">
        <f t="shared" si="21"/>
        <v>2.8771670367472186</v>
      </c>
      <c r="H358">
        <v>84</v>
      </c>
      <c r="I358">
        <f t="shared" si="22"/>
        <v>5.1421708741865189</v>
      </c>
      <c r="J358">
        <v>13.33</v>
      </c>
      <c r="M358">
        <v>8.4499999999999993</v>
      </c>
      <c r="N358">
        <f t="shared" si="23"/>
        <v>1.418240438979099</v>
      </c>
      <c r="O358">
        <v>6.05</v>
      </c>
    </row>
    <row r="359" spans="1:15" ht="15" x14ac:dyDescent="0.25">
      <c r="A359" t="s">
        <v>127</v>
      </c>
      <c r="B359" t="s">
        <v>392</v>
      </c>
      <c r="C359">
        <v>68</v>
      </c>
      <c r="D359">
        <v>51</v>
      </c>
      <c r="E359">
        <f t="shared" si="20"/>
        <v>2.5976525620465001</v>
      </c>
      <c r="F359">
        <v>61</v>
      </c>
      <c r="G359">
        <f t="shared" si="21"/>
        <v>3.1069962016634611</v>
      </c>
      <c r="H359">
        <v>112</v>
      </c>
      <c r="I359">
        <f t="shared" si="22"/>
        <v>5.7046487637099617</v>
      </c>
      <c r="J359">
        <v>13.5</v>
      </c>
      <c r="M359">
        <v>10.18</v>
      </c>
      <c r="N359">
        <f t="shared" si="23"/>
        <v>1.5192118302042785</v>
      </c>
      <c r="O359">
        <v>5.9</v>
      </c>
    </row>
    <row r="360" spans="1:15" ht="15" x14ac:dyDescent="0.25">
      <c r="A360" t="s">
        <v>209</v>
      </c>
      <c r="B360" t="s">
        <v>210</v>
      </c>
      <c r="C360">
        <v>42.2</v>
      </c>
      <c r="D360">
        <v>30</v>
      </c>
      <c r="E360">
        <f t="shared" si="20"/>
        <v>2.1395708216515419</v>
      </c>
      <c r="F360">
        <v>38</v>
      </c>
      <c r="G360">
        <f t="shared" si="21"/>
        <v>2.7101230407586199</v>
      </c>
      <c r="H360">
        <v>68</v>
      </c>
      <c r="I360">
        <f t="shared" si="22"/>
        <v>4.8496938624101613</v>
      </c>
      <c r="J360">
        <v>13.57</v>
      </c>
      <c r="M360">
        <v>7.25</v>
      </c>
      <c r="N360">
        <f t="shared" si="23"/>
        <v>1.3415801370999927</v>
      </c>
      <c r="O360">
        <v>6.1000000000000005</v>
      </c>
    </row>
    <row r="361" spans="1:15" ht="15" x14ac:dyDescent="0.25">
      <c r="A361" t="s">
        <v>535</v>
      </c>
      <c r="B361" t="s">
        <v>321</v>
      </c>
      <c r="C361">
        <v>54.5</v>
      </c>
      <c r="D361">
        <v>52</v>
      </c>
      <c r="E361">
        <f t="shared" si="20"/>
        <v>3.0962043574100773</v>
      </c>
      <c r="F361">
        <v>61</v>
      </c>
      <c r="G361">
        <f t="shared" si="21"/>
        <v>3.6320858808079755</v>
      </c>
      <c r="H361">
        <v>113</v>
      </c>
      <c r="I361">
        <f t="shared" si="22"/>
        <v>6.7282902382180527</v>
      </c>
      <c r="J361">
        <v>13.6</v>
      </c>
      <c r="M361">
        <v>10.5</v>
      </c>
      <c r="N361">
        <f t="shared" si="23"/>
        <v>1.7313669974620252</v>
      </c>
      <c r="O361">
        <v>6.95</v>
      </c>
    </row>
    <row r="362" spans="1:15" ht="15" x14ac:dyDescent="0.25">
      <c r="A362" t="s">
        <v>86</v>
      </c>
      <c r="B362" t="s">
        <v>536</v>
      </c>
      <c r="C362">
        <v>48.6</v>
      </c>
      <c r="D362">
        <v>41</v>
      </c>
      <c r="E362">
        <f t="shared" si="20"/>
        <v>2.6467941052972517</v>
      </c>
      <c r="F362">
        <v>51</v>
      </c>
      <c r="G362">
        <f t="shared" si="21"/>
        <v>3.2923536431746303</v>
      </c>
      <c r="H362">
        <v>92</v>
      </c>
      <c r="I362">
        <f t="shared" si="22"/>
        <v>5.939147748471882</v>
      </c>
      <c r="J362">
        <v>13.74</v>
      </c>
      <c r="M362">
        <v>8.4499999999999993</v>
      </c>
      <c r="N362">
        <f t="shared" si="23"/>
        <v>1.4672002511954154</v>
      </c>
      <c r="O362">
        <v>6.1000000000000005</v>
      </c>
    </row>
    <row r="363" spans="1:15" x14ac:dyDescent="0.3">
      <c r="A363" t="s">
        <v>121</v>
      </c>
      <c r="B363" t="s">
        <v>204</v>
      </c>
      <c r="C363">
        <v>38.9</v>
      </c>
      <c r="D363">
        <v>40</v>
      </c>
      <c r="E363">
        <f t="shared" si="20"/>
        <v>3.02146012321194</v>
      </c>
      <c r="F363">
        <v>48</v>
      </c>
      <c r="G363">
        <f t="shared" si="21"/>
        <v>3.6257521478543278</v>
      </c>
      <c r="H363">
        <v>88</v>
      </c>
      <c r="I363">
        <f t="shared" si="22"/>
        <v>6.6472122710662678</v>
      </c>
      <c r="J363">
        <v>13.75</v>
      </c>
      <c r="M363">
        <v>9.0400000000000009</v>
      </c>
      <c r="N363">
        <f t="shared" si="23"/>
        <v>1.73535879232924</v>
      </c>
      <c r="O363">
        <v>6.75</v>
      </c>
    </row>
    <row r="364" spans="1:15" ht="15" x14ac:dyDescent="0.25">
      <c r="A364" t="s">
        <v>85</v>
      </c>
      <c r="B364" t="s">
        <v>393</v>
      </c>
      <c r="C364">
        <v>33.9</v>
      </c>
      <c r="D364">
        <v>24</v>
      </c>
      <c r="E364">
        <f t="shared" si="20"/>
        <v>1.9976835692228656</v>
      </c>
      <c r="F364">
        <v>34</v>
      </c>
      <c r="G364">
        <f t="shared" si="21"/>
        <v>2.8300517230657265</v>
      </c>
      <c r="H364">
        <v>58</v>
      </c>
      <c r="I364">
        <f t="shared" si="22"/>
        <v>4.8277352922885921</v>
      </c>
      <c r="J364">
        <v>13.83</v>
      </c>
      <c r="M364">
        <v>6.29</v>
      </c>
      <c r="N364">
        <f t="shared" si="23"/>
        <v>1.2847181932020109</v>
      </c>
      <c r="O364">
        <v>6.1000000000000005</v>
      </c>
    </row>
    <row r="365" spans="1:15" ht="15" x14ac:dyDescent="0.25">
      <c r="A365" t="s">
        <v>110</v>
      </c>
      <c r="B365" t="s">
        <v>391</v>
      </c>
      <c r="C365">
        <v>57.1</v>
      </c>
      <c r="D365">
        <v>42</v>
      </c>
      <c r="E365">
        <f t="shared" si="20"/>
        <v>2.4198855182455539</v>
      </c>
      <c r="F365">
        <v>50</v>
      </c>
      <c r="G365">
        <f t="shared" si="21"/>
        <v>2.8808160931494688</v>
      </c>
      <c r="H365">
        <v>92</v>
      </c>
      <c r="I365">
        <f t="shared" si="22"/>
        <v>5.3007016113950227</v>
      </c>
      <c r="J365">
        <v>13.9</v>
      </c>
      <c r="M365">
        <v>10.17</v>
      </c>
      <c r="N365">
        <f t="shared" si="23"/>
        <v>1.6420878744770686</v>
      </c>
      <c r="O365">
        <v>6.05</v>
      </c>
    </row>
    <row r="366" spans="1:15" ht="15" x14ac:dyDescent="0.25">
      <c r="A366" t="s">
        <v>31</v>
      </c>
      <c r="B366" t="s">
        <v>206</v>
      </c>
      <c r="C366">
        <v>53</v>
      </c>
      <c r="D366">
        <v>27</v>
      </c>
      <c r="E366">
        <f t="shared" si="20"/>
        <v>1.6396160596124136</v>
      </c>
      <c r="F366">
        <v>40</v>
      </c>
      <c r="G366">
        <f t="shared" si="21"/>
        <v>2.4290608290554276</v>
      </c>
      <c r="H366">
        <v>67</v>
      </c>
      <c r="I366">
        <f t="shared" si="22"/>
        <v>4.0686768886678406</v>
      </c>
      <c r="J366">
        <v>14</v>
      </c>
      <c r="M366">
        <v>9.0400000000000009</v>
      </c>
      <c r="N366">
        <f t="shared" si="23"/>
        <v>1.5094977682067867</v>
      </c>
      <c r="O366">
        <v>6.05</v>
      </c>
    </row>
    <row r="367" spans="1:15" x14ac:dyDescent="0.3">
      <c r="A367" t="s">
        <v>537</v>
      </c>
      <c r="B367" t="s">
        <v>538</v>
      </c>
      <c r="C367">
        <v>40.200000000000003</v>
      </c>
      <c r="D367">
        <v>20</v>
      </c>
      <c r="E367">
        <f t="shared" si="20"/>
        <v>1.4760927057816855</v>
      </c>
      <c r="F367">
        <v>27</v>
      </c>
      <c r="G367">
        <f t="shared" si="21"/>
        <v>1.9927251528052756</v>
      </c>
      <c r="H367">
        <v>47</v>
      </c>
      <c r="I367">
        <f t="shared" si="22"/>
        <v>3.4688178585869611</v>
      </c>
      <c r="J367">
        <v>14.01</v>
      </c>
      <c r="M367">
        <v>5.87</v>
      </c>
      <c r="N367">
        <f t="shared" si="23"/>
        <v>1.110255309211333</v>
      </c>
      <c r="O367">
        <v>6.25</v>
      </c>
    </row>
    <row r="368" spans="1:15" ht="15" x14ac:dyDescent="0.25">
      <c r="A368" t="s">
        <v>276</v>
      </c>
      <c r="B368" t="s">
        <v>395</v>
      </c>
      <c r="C368">
        <v>34.6</v>
      </c>
      <c r="D368">
        <v>23</v>
      </c>
      <c r="E368">
        <f t="shared" si="20"/>
        <v>1.8870362583280524</v>
      </c>
      <c r="F368">
        <v>27</v>
      </c>
      <c r="G368">
        <f t="shared" si="21"/>
        <v>2.2152164771677136</v>
      </c>
      <c r="H368">
        <v>50</v>
      </c>
      <c r="I368">
        <f t="shared" si="22"/>
        <v>4.1022527354957665</v>
      </c>
      <c r="J368">
        <v>14.04</v>
      </c>
      <c r="M368">
        <v>5.72</v>
      </c>
      <c r="N368">
        <f t="shared" si="23"/>
        <v>1.1575815854836184</v>
      </c>
      <c r="O368">
        <v>4.95</v>
      </c>
    </row>
    <row r="369" spans="1:15" ht="15" x14ac:dyDescent="0.25">
      <c r="A369" t="s">
        <v>228</v>
      </c>
      <c r="B369" t="s">
        <v>490</v>
      </c>
      <c r="C369">
        <v>59.2</v>
      </c>
      <c r="D369">
        <v>29</v>
      </c>
      <c r="E369">
        <f t="shared" si="20"/>
        <v>1.628830974643191</v>
      </c>
      <c r="F369">
        <v>42</v>
      </c>
      <c r="G369">
        <f t="shared" si="21"/>
        <v>2.3589965839660008</v>
      </c>
      <c r="H369">
        <v>71</v>
      </c>
      <c r="I369">
        <f t="shared" si="22"/>
        <v>3.987827558609192</v>
      </c>
      <c r="J369">
        <v>14.1</v>
      </c>
      <c r="M369">
        <v>7.55</v>
      </c>
      <c r="N369">
        <f t="shared" si="23"/>
        <v>1.1993640592768049</v>
      </c>
      <c r="O369">
        <v>6.55</v>
      </c>
    </row>
    <row r="370" spans="1:15" ht="15" x14ac:dyDescent="0.25">
      <c r="A370" t="s">
        <v>539</v>
      </c>
      <c r="B370" t="s">
        <v>540</v>
      </c>
      <c r="C370">
        <v>65.900000000000006</v>
      </c>
      <c r="D370">
        <v>47</v>
      </c>
      <c r="E370">
        <f t="shared" si="20"/>
        <v>2.4474919306452327</v>
      </c>
      <c r="F370">
        <v>58</v>
      </c>
      <c r="G370">
        <f t="shared" si="21"/>
        <v>3.0203091910090105</v>
      </c>
      <c r="H370">
        <v>105</v>
      </c>
      <c r="I370">
        <f t="shared" si="22"/>
        <v>5.4678011216542428</v>
      </c>
      <c r="J370">
        <v>14.8</v>
      </c>
      <c r="M370">
        <v>8.08</v>
      </c>
      <c r="N370">
        <f t="shared" si="23"/>
        <v>1.2229920819574884</v>
      </c>
      <c r="O370">
        <v>5.4</v>
      </c>
    </row>
    <row r="371" spans="1:15" ht="15" x14ac:dyDescent="0.25">
      <c r="A371" t="s">
        <v>541</v>
      </c>
      <c r="B371" t="s">
        <v>542</v>
      </c>
      <c r="C371">
        <v>76.2</v>
      </c>
      <c r="D371">
        <v>57</v>
      </c>
      <c r="E371">
        <f t="shared" si="20"/>
        <v>2.6791522315559786</v>
      </c>
      <c r="F371">
        <v>68</v>
      </c>
      <c r="G371">
        <f t="shared" si="21"/>
        <v>3.1961816095755533</v>
      </c>
      <c r="H371">
        <v>125</v>
      </c>
      <c r="I371">
        <f t="shared" si="22"/>
        <v>5.8753338411315319</v>
      </c>
      <c r="J371">
        <v>14.8</v>
      </c>
      <c r="M371">
        <v>7.9</v>
      </c>
      <c r="N371">
        <f t="shared" si="23"/>
        <v>1.1199701163889599</v>
      </c>
      <c r="O371">
        <v>6.05</v>
      </c>
    </row>
    <row r="372" spans="1:15" ht="15" x14ac:dyDescent="0.25">
      <c r="A372" t="s">
        <v>4</v>
      </c>
      <c r="B372" t="s">
        <v>543</v>
      </c>
      <c r="C372">
        <v>63.5</v>
      </c>
      <c r="D372">
        <v>40</v>
      </c>
      <c r="E372">
        <f t="shared" si="20"/>
        <v>2.1382158939639115</v>
      </c>
      <c r="F372">
        <v>50</v>
      </c>
      <c r="G372">
        <f t="shared" si="21"/>
        <v>2.6727698674548894</v>
      </c>
      <c r="H372">
        <v>90</v>
      </c>
      <c r="I372">
        <f t="shared" si="22"/>
        <v>4.8109857614188014</v>
      </c>
      <c r="J372">
        <v>15</v>
      </c>
      <c r="M372">
        <v>8.8000000000000007</v>
      </c>
      <c r="N372">
        <f t="shared" si="23"/>
        <v>1.3544357516566361</v>
      </c>
      <c r="O372">
        <v>5.1000000000000005</v>
      </c>
    </row>
    <row r="373" spans="1:15" ht="15" x14ac:dyDescent="0.25">
      <c r="A373" t="s">
        <v>4</v>
      </c>
      <c r="B373" t="s">
        <v>202</v>
      </c>
      <c r="C373">
        <v>45</v>
      </c>
      <c r="D373">
        <v>29</v>
      </c>
      <c r="E373">
        <f t="shared" si="20"/>
        <v>1.9765944411516532</v>
      </c>
      <c r="F373">
        <v>38</v>
      </c>
      <c r="G373">
        <f t="shared" si="21"/>
        <v>2.590020302198718</v>
      </c>
      <c r="H373">
        <v>67</v>
      </c>
      <c r="I373">
        <f t="shared" si="22"/>
        <v>4.566614743350371</v>
      </c>
      <c r="J373">
        <v>15.36</v>
      </c>
      <c r="M373">
        <v>7.16</v>
      </c>
      <c r="N373">
        <f t="shared" si="23"/>
        <v>1.2871043643507525</v>
      </c>
      <c r="O373">
        <v>5.8500000000000005</v>
      </c>
    </row>
    <row r="374" spans="1:15" ht="15" x14ac:dyDescent="0.25">
      <c r="A374" t="s">
        <v>13</v>
      </c>
      <c r="B374" t="s">
        <v>178</v>
      </c>
      <c r="C374">
        <v>41</v>
      </c>
      <c r="D374">
        <v>37</v>
      </c>
      <c r="E374">
        <f t="shared" si="20"/>
        <v>2.6930667167794802</v>
      </c>
      <c r="F374">
        <v>50</v>
      </c>
      <c r="G374">
        <f t="shared" si="21"/>
        <v>3.6392793469992974</v>
      </c>
      <c r="H374">
        <v>87</v>
      </c>
      <c r="I374">
        <f t="shared" si="22"/>
        <v>6.3323460637787772</v>
      </c>
      <c r="J374">
        <v>12.34</v>
      </c>
      <c r="M374">
        <v>10.23</v>
      </c>
      <c r="N374">
        <f t="shared" si="23"/>
        <v>1.9177958409253471</v>
      </c>
      <c r="O374">
        <v>6.82</v>
      </c>
    </row>
    <row r="375" spans="1:15" ht="15" x14ac:dyDescent="0.25">
      <c r="A375" t="s">
        <v>544</v>
      </c>
      <c r="B375" t="s">
        <v>545</v>
      </c>
      <c r="C375">
        <v>42.2</v>
      </c>
      <c r="D375">
        <v>35</v>
      </c>
      <c r="E375">
        <f t="shared" si="20"/>
        <v>2.4961659585934655</v>
      </c>
      <c r="F375">
        <v>45</v>
      </c>
      <c r="G375">
        <f t="shared" si="21"/>
        <v>3.2093562324773131</v>
      </c>
      <c r="H375">
        <v>80</v>
      </c>
      <c r="I375">
        <f t="shared" si="22"/>
        <v>5.7055221910707781</v>
      </c>
      <c r="J375">
        <v>13.4</v>
      </c>
      <c r="M375">
        <v>6.37</v>
      </c>
      <c r="N375">
        <f t="shared" si="23"/>
        <v>1.1787400652864763</v>
      </c>
      <c r="O375">
        <v>6.72</v>
      </c>
    </row>
    <row r="376" spans="1:15" ht="15" x14ac:dyDescent="0.25">
      <c r="A376" t="s">
        <v>546</v>
      </c>
      <c r="B376" t="s">
        <v>547</v>
      </c>
      <c r="C376">
        <v>52.8</v>
      </c>
      <c r="D376">
        <v>31</v>
      </c>
      <c r="E376">
        <f t="shared" si="20"/>
        <v>1.8875506963200979</v>
      </c>
      <c r="F376">
        <v>40</v>
      </c>
      <c r="G376">
        <f t="shared" si="21"/>
        <v>2.4355492855743197</v>
      </c>
      <c r="H376">
        <v>71</v>
      </c>
      <c r="I376">
        <f t="shared" si="22"/>
        <v>4.3230999818944174</v>
      </c>
      <c r="J376">
        <v>14.2</v>
      </c>
      <c r="M376">
        <v>7.77</v>
      </c>
      <c r="N376">
        <f t="shared" si="23"/>
        <v>1.299646627509649</v>
      </c>
      <c r="O376">
        <v>6.97</v>
      </c>
    </row>
    <row r="377" spans="1:15" ht="15" x14ac:dyDescent="0.25">
      <c r="A377" t="s">
        <v>105</v>
      </c>
      <c r="B377" t="s">
        <v>548</v>
      </c>
      <c r="C377">
        <v>64.599999999999994</v>
      </c>
      <c r="D377">
        <v>37</v>
      </c>
      <c r="E377">
        <f t="shared" si="20"/>
        <v>1.9540266422087385</v>
      </c>
      <c r="F377">
        <v>49</v>
      </c>
      <c r="G377">
        <f t="shared" si="21"/>
        <v>2.587765012654816</v>
      </c>
      <c r="H377">
        <v>86</v>
      </c>
      <c r="I377">
        <f t="shared" si="22"/>
        <v>4.5417916548635544</v>
      </c>
      <c r="J377">
        <v>14.4</v>
      </c>
      <c r="M377">
        <v>9.1</v>
      </c>
      <c r="N377">
        <f t="shared" si="23"/>
        <v>1.3898072253802434</v>
      </c>
      <c r="O377">
        <v>5.77</v>
      </c>
    </row>
    <row r="378" spans="1:15" ht="15" x14ac:dyDescent="0.25">
      <c r="A378" t="s">
        <v>65</v>
      </c>
      <c r="B378" t="s">
        <v>217</v>
      </c>
      <c r="C378">
        <v>61.2</v>
      </c>
      <c r="D378">
        <v>27</v>
      </c>
      <c r="E378">
        <f t="shared" si="20"/>
        <v>1.48135929982783</v>
      </c>
      <c r="F378">
        <v>35</v>
      </c>
      <c r="G378">
        <f t="shared" si="21"/>
        <v>1.9202805738508908</v>
      </c>
      <c r="H378">
        <v>62</v>
      </c>
      <c r="I378">
        <f t="shared" si="22"/>
        <v>3.4016398736787208</v>
      </c>
      <c r="L378">
        <v>5.28</v>
      </c>
      <c r="M378">
        <v>5.73</v>
      </c>
      <c r="N378">
        <f t="shared" si="23"/>
        <v>0.89671309914430664</v>
      </c>
      <c r="O378">
        <v>5.43</v>
      </c>
    </row>
    <row r="379" spans="1:15" ht="15" x14ac:dyDescent="0.25">
      <c r="A379" t="s">
        <v>549</v>
      </c>
      <c r="B379" t="s">
        <v>550</v>
      </c>
      <c r="C379">
        <v>52.3</v>
      </c>
      <c r="D379">
        <v>29</v>
      </c>
      <c r="E379">
        <f t="shared" si="20"/>
        <v>1.7776676418210346</v>
      </c>
      <c r="F379">
        <v>40</v>
      </c>
      <c r="G379">
        <f t="shared" si="21"/>
        <v>2.4519553680290134</v>
      </c>
      <c r="H379">
        <v>69</v>
      </c>
      <c r="I379">
        <f t="shared" si="22"/>
        <v>4.229623009850048</v>
      </c>
      <c r="L379">
        <v>5.0599999999999996</v>
      </c>
      <c r="M379">
        <v>7.33</v>
      </c>
      <c r="N379">
        <f t="shared" si="23"/>
        <v>1.231320552626181</v>
      </c>
      <c r="O379">
        <v>6.7</v>
      </c>
    </row>
    <row r="380" spans="1:15" ht="15" x14ac:dyDescent="0.25">
      <c r="A380" t="s">
        <v>111</v>
      </c>
      <c r="B380" t="s">
        <v>242</v>
      </c>
      <c r="C380">
        <v>64.3</v>
      </c>
      <c r="D380">
        <v>41</v>
      </c>
      <c r="E380">
        <f t="shared" si="20"/>
        <v>2.1723959451062114</v>
      </c>
      <c r="F380">
        <v>45</v>
      </c>
      <c r="G380">
        <f t="shared" si="21"/>
        <v>2.3843370129214514</v>
      </c>
      <c r="H380">
        <v>86</v>
      </c>
      <c r="I380">
        <f t="shared" si="22"/>
        <v>4.5567329580276628</v>
      </c>
      <c r="L380">
        <v>5.32</v>
      </c>
      <c r="M380">
        <v>7.43</v>
      </c>
      <c r="N380">
        <f t="shared" si="23"/>
        <v>1.1371384305044265</v>
      </c>
      <c r="O380">
        <v>5.43</v>
      </c>
    </row>
    <row r="381" spans="1:15" ht="15" x14ac:dyDescent="0.25">
      <c r="A381" t="s">
        <v>551</v>
      </c>
      <c r="B381" t="s">
        <v>552</v>
      </c>
      <c r="C381">
        <v>53.3</v>
      </c>
      <c r="D381">
        <v>41</v>
      </c>
      <c r="E381">
        <f t="shared" si="20"/>
        <v>2.4798912140943874</v>
      </c>
      <c r="F381">
        <v>49</v>
      </c>
      <c r="G381">
        <f t="shared" si="21"/>
        <v>2.9637724266006091</v>
      </c>
      <c r="H381">
        <v>90</v>
      </c>
      <c r="I381">
        <f t="shared" si="22"/>
        <v>5.4436636406949965</v>
      </c>
      <c r="L381">
        <v>5.13</v>
      </c>
      <c r="M381">
        <v>8.7200000000000006</v>
      </c>
      <c r="N381">
        <f t="shared" si="23"/>
        <v>1.4523638140819615</v>
      </c>
      <c r="O381">
        <v>6.29</v>
      </c>
    </row>
    <row r="382" spans="1:15" ht="15" x14ac:dyDescent="0.25">
      <c r="A382" t="s">
        <v>553</v>
      </c>
      <c r="B382" t="s">
        <v>554</v>
      </c>
      <c r="C382">
        <v>38.799999999999997</v>
      </c>
      <c r="D382">
        <v>28</v>
      </c>
      <c r="E382">
        <f t="shared" si="20"/>
        <v>2.1188668294113788</v>
      </c>
      <c r="F382">
        <v>34</v>
      </c>
      <c r="G382">
        <f t="shared" si="21"/>
        <v>2.5729097214281027</v>
      </c>
      <c r="H382">
        <v>62</v>
      </c>
      <c r="I382">
        <f t="shared" si="22"/>
        <v>4.6917765508394815</v>
      </c>
      <c r="L382">
        <v>5.28</v>
      </c>
      <c r="M382">
        <v>6.45</v>
      </c>
      <c r="N382">
        <f t="shared" si="23"/>
        <v>1.23960843870577</v>
      </c>
      <c r="O382">
        <v>6.2</v>
      </c>
    </row>
    <row r="383" spans="1:15" ht="15" x14ac:dyDescent="0.25">
      <c r="A383" t="s">
        <v>411</v>
      </c>
      <c r="B383" t="s">
        <v>397</v>
      </c>
      <c r="C383">
        <v>49.9</v>
      </c>
      <c r="D383">
        <v>45</v>
      </c>
      <c r="E383">
        <f t="shared" si="20"/>
        <v>2.8514108967112781</v>
      </c>
      <c r="F383">
        <v>53</v>
      </c>
      <c r="G383">
        <f t="shared" si="21"/>
        <v>3.3583283894599498</v>
      </c>
      <c r="H383">
        <v>98</v>
      </c>
      <c r="I383">
        <f t="shared" si="22"/>
        <v>6.2097392861712279</v>
      </c>
      <c r="M383">
        <v>8.07</v>
      </c>
      <c r="N383">
        <f t="shared" si="23"/>
        <v>1.384643295942509</v>
      </c>
      <c r="O383">
        <v>6.8</v>
      </c>
    </row>
    <row r="384" spans="1:15" ht="15" x14ac:dyDescent="0.25">
      <c r="A384" t="s">
        <v>416</v>
      </c>
      <c r="B384" t="s">
        <v>417</v>
      </c>
      <c r="C384">
        <v>61.9</v>
      </c>
      <c r="D384">
        <v>50</v>
      </c>
      <c r="E384">
        <f t="shared" si="20"/>
        <v>2.7213325018167809</v>
      </c>
      <c r="F384">
        <v>60</v>
      </c>
      <c r="G384">
        <f t="shared" si="21"/>
        <v>3.2655990021801369</v>
      </c>
      <c r="H384">
        <v>110</v>
      </c>
      <c r="I384">
        <f t="shared" si="22"/>
        <v>5.9869315039969182</v>
      </c>
      <c r="M384">
        <v>9.24</v>
      </c>
      <c r="N384">
        <f t="shared" si="23"/>
        <v>1.4386136176853035</v>
      </c>
      <c r="O384">
        <v>6.79</v>
      </c>
    </row>
    <row r="385" spans="1:15" ht="15" x14ac:dyDescent="0.25">
      <c r="A385" t="s">
        <v>41</v>
      </c>
      <c r="B385" t="s">
        <v>418</v>
      </c>
      <c r="C385">
        <v>43.9</v>
      </c>
      <c r="D385">
        <v>42</v>
      </c>
      <c r="E385">
        <f t="shared" si="20"/>
        <v>2.9130804274503133</v>
      </c>
      <c r="F385">
        <v>50</v>
      </c>
      <c r="G385">
        <f t="shared" si="21"/>
        <v>3.4679528898218015</v>
      </c>
      <c r="H385">
        <v>92</v>
      </c>
      <c r="I385">
        <f t="shared" si="22"/>
        <v>6.3810333172721148</v>
      </c>
      <c r="M385">
        <v>8.27</v>
      </c>
      <c r="N385">
        <f t="shared" si="23"/>
        <v>1.5033207347811377</v>
      </c>
      <c r="O385">
        <v>6.55</v>
      </c>
    </row>
    <row r="386" spans="1:15" ht="15" x14ac:dyDescent="0.25">
      <c r="A386" t="s">
        <v>6</v>
      </c>
      <c r="B386" t="s">
        <v>412</v>
      </c>
      <c r="C386">
        <v>46.4</v>
      </c>
      <c r="D386">
        <v>40</v>
      </c>
      <c r="E386">
        <f t="shared" si="20"/>
        <v>2.6680344783412586</v>
      </c>
      <c r="F386">
        <v>55</v>
      </c>
      <c r="G386">
        <f t="shared" si="21"/>
        <v>3.6685474077192306</v>
      </c>
      <c r="H386">
        <v>95</v>
      </c>
      <c r="I386">
        <f t="shared" si="22"/>
        <v>6.3365818860604897</v>
      </c>
      <c r="M386">
        <v>8.85</v>
      </c>
      <c r="N386">
        <f t="shared" si="23"/>
        <v>1.5690820599165742</v>
      </c>
      <c r="O386">
        <v>6.55</v>
      </c>
    </row>
    <row r="387" spans="1:15" x14ac:dyDescent="0.3">
      <c r="A387" t="s">
        <v>28</v>
      </c>
      <c r="B387" t="s">
        <v>413</v>
      </c>
      <c r="C387">
        <v>52.9</v>
      </c>
      <c r="D387">
        <v>40</v>
      </c>
      <c r="E387">
        <f t="shared" ref="E387:E450" si="24">IF(AND($C387&gt;0,D387&gt;0),D387/($C387^0.70558407859294),"")</f>
        <v>2.4322998273475966</v>
      </c>
      <c r="F387">
        <v>50</v>
      </c>
      <c r="G387">
        <f t="shared" ref="G387:G450" si="25">IF(AND($C387&gt;0,F387&gt;0),F387/($C387^0.70558407859294),"")</f>
        <v>3.0403747841844955</v>
      </c>
      <c r="H387">
        <v>90</v>
      </c>
      <c r="I387">
        <f t="shared" ref="I387:I450" si="26">IF(AND($C387&gt;0,H387&gt;0),H387/($C387^0.70558407859294),"")</f>
        <v>5.4726746115320921</v>
      </c>
      <c r="M387">
        <v>8.59</v>
      </c>
      <c r="N387">
        <f t="shared" ref="N387:N450" si="27">IF(AND($C387&gt;0,M387&gt;0),M387/($C387^0.450818786555515),"")</f>
        <v>1.4355785780149093</v>
      </c>
      <c r="O387">
        <v>6.87</v>
      </c>
    </row>
    <row r="388" spans="1:15" ht="15" x14ac:dyDescent="0.25">
      <c r="A388" t="s">
        <v>419</v>
      </c>
      <c r="B388" t="s">
        <v>420</v>
      </c>
      <c r="C388">
        <v>50.1</v>
      </c>
      <c r="D388">
        <v>45</v>
      </c>
      <c r="E388">
        <f t="shared" si="24"/>
        <v>2.8433745913878781</v>
      </c>
      <c r="F388">
        <v>56</v>
      </c>
      <c r="G388">
        <f t="shared" si="25"/>
        <v>3.5384217137271374</v>
      </c>
      <c r="H388">
        <v>101</v>
      </c>
      <c r="I388">
        <f t="shared" si="26"/>
        <v>6.3817963051150155</v>
      </c>
      <c r="M388">
        <v>8.76</v>
      </c>
      <c r="N388">
        <f t="shared" si="27"/>
        <v>1.5003249283174811</v>
      </c>
      <c r="O388">
        <v>6.76</v>
      </c>
    </row>
    <row r="389" spans="1:15" x14ac:dyDescent="0.3">
      <c r="A389" t="s">
        <v>75</v>
      </c>
      <c r="B389" t="s">
        <v>406</v>
      </c>
      <c r="C389">
        <v>41.5</v>
      </c>
      <c r="D389">
        <v>34</v>
      </c>
      <c r="E389">
        <f t="shared" si="24"/>
        <v>2.4536349071780568</v>
      </c>
      <c r="F389">
        <v>43</v>
      </c>
      <c r="G389">
        <f t="shared" si="25"/>
        <v>3.1031265002546013</v>
      </c>
      <c r="H389">
        <v>77</v>
      </c>
      <c r="I389">
        <f t="shared" si="26"/>
        <v>5.5567614074326581</v>
      </c>
      <c r="M389">
        <v>7.98</v>
      </c>
      <c r="N389">
        <f t="shared" si="27"/>
        <v>1.4878406215739781</v>
      </c>
      <c r="O389">
        <v>6.08</v>
      </c>
    </row>
    <row r="390" spans="1:15" ht="15" x14ac:dyDescent="0.25">
      <c r="A390" t="s">
        <v>405</v>
      </c>
      <c r="B390" t="s">
        <v>406</v>
      </c>
      <c r="C390">
        <v>49.6</v>
      </c>
      <c r="D390">
        <v>41</v>
      </c>
      <c r="E390">
        <f t="shared" si="24"/>
        <v>2.6090294435045207</v>
      </c>
      <c r="F390">
        <v>53</v>
      </c>
      <c r="G390">
        <f t="shared" si="25"/>
        <v>3.3726478172131609</v>
      </c>
      <c r="H390">
        <v>94</v>
      </c>
      <c r="I390">
        <f t="shared" si="26"/>
        <v>5.9816772607176816</v>
      </c>
      <c r="M390">
        <v>10.71</v>
      </c>
      <c r="N390">
        <f t="shared" si="27"/>
        <v>1.8426144762236727</v>
      </c>
      <c r="O390">
        <v>7</v>
      </c>
    </row>
    <row r="391" spans="1:15" ht="15" x14ac:dyDescent="0.25">
      <c r="A391" t="s">
        <v>98</v>
      </c>
      <c r="B391" t="s">
        <v>392</v>
      </c>
      <c r="C391">
        <v>62.8</v>
      </c>
      <c r="D391">
        <v>39</v>
      </c>
      <c r="E391">
        <f t="shared" si="24"/>
        <v>2.1011299263555538</v>
      </c>
      <c r="F391">
        <v>45</v>
      </c>
      <c r="G391">
        <f t="shared" si="25"/>
        <v>2.4243806842564082</v>
      </c>
      <c r="H391">
        <v>84</v>
      </c>
      <c r="I391">
        <f t="shared" si="26"/>
        <v>4.5255106106119616</v>
      </c>
      <c r="M391">
        <v>7.69</v>
      </c>
      <c r="N391">
        <f t="shared" si="27"/>
        <v>1.1895216611572237</v>
      </c>
      <c r="O391">
        <v>6.15</v>
      </c>
    </row>
    <row r="392" spans="1:15" x14ac:dyDescent="0.3">
      <c r="A392" t="s">
        <v>18</v>
      </c>
      <c r="B392" t="s">
        <v>402</v>
      </c>
      <c r="C392">
        <v>37.1</v>
      </c>
      <c r="D392">
        <v>33</v>
      </c>
      <c r="E392">
        <f t="shared" si="24"/>
        <v>2.5774407817543876</v>
      </c>
      <c r="F392">
        <v>43</v>
      </c>
      <c r="G392">
        <f t="shared" si="25"/>
        <v>3.3584834428920809</v>
      </c>
      <c r="H392">
        <v>76</v>
      </c>
      <c r="I392">
        <f t="shared" si="26"/>
        <v>5.9359242246464685</v>
      </c>
      <c r="M392">
        <v>6.27</v>
      </c>
      <c r="N392">
        <f t="shared" si="27"/>
        <v>1.229601259215628</v>
      </c>
      <c r="O392">
        <v>5.84</v>
      </c>
    </row>
    <row r="393" spans="1:15" ht="15" x14ac:dyDescent="0.25">
      <c r="A393" t="s">
        <v>125</v>
      </c>
      <c r="B393" t="s">
        <v>413</v>
      </c>
      <c r="C393">
        <v>55.6</v>
      </c>
      <c r="D393">
        <v>41</v>
      </c>
      <c r="E393">
        <f t="shared" si="24"/>
        <v>2.4070597333999255</v>
      </c>
      <c r="F393">
        <v>56</v>
      </c>
      <c r="G393">
        <f t="shared" si="25"/>
        <v>3.287691343180386</v>
      </c>
      <c r="H393">
        <v>97</v>
      </c>
      <c r="I393">
        <f t="shared" si="26"/>
        <v>5.6947510765803111</v>
      </c>
      <c r="M393">
        <v>7.25</v>
      </c>
      <c r="N393">
        <f t="shared" si="27"/>
        <v>1.1847466969841547</v>
      </c>
      <c r="O393">
        <v>6.23</v>
      </c>
    </row>
    <row r="394" spans="1:15" ht="15" x14ac:dyDescent="0.25">
      <c r="A394" t="s">
        <v>98</v>
      </c>
      <c r="B394" t="s">
        <v>369</v>
      </c>
      <c r="C394">
        <v>39</v>
      </c>
      <c r="D394">
        <v>30</v>
      </c>
      <c r="E394">
        <f t="shared" si="24"/>
        <v>2.2619937467444911</v>
      </c>
      <c r="F394">
        <v>39</v>
      </c>
      <c r="G394">
        <f t="shared" si="25"/>
        <v>2.9405918707678382</v>
      </c>
      <c r="H394">
        <v>69</v>
      </c>
      <c r="I394">
        <f t="shared" si="26"/>
        <v>5.2025856175123293</v>
      </c>
      <c r="M394">
        <v>6.28</v>
      </c>
      <c r="N394">
        <f t="shared" si="27"/>
        <v>1.2041423426615923</v>
      </c>
      <c r="O394">
        <v>5.82</v>
      </c>
    </row>
    <row r="395" spans="1:15" ht="15" x14ac:dyDescent="0.25">
      <c r="A395" t="s">
        <v>407</v>
      </c>
      <c r="B395" t="s">
        <v>408</v>
      </c>
      <c r="C395">
        <v>44.9</v>
      </c>
      <c r="D395">
        <v>26</v>
      </c>
      <c r="E395">
        <f t="shared" si="24"/>
        <v>1.7749030505902483</v>
      </c>
      <c r="F395">
        <v>36</v>
      </c>
      <c r="G395">
        <f t="shared" si="25"/>
        <v>2.4575580700480364</v>
      </c>
      <c r="H395">
        <v>62</v>
      </c>
      <c r="I395">
        <f t="shared" si="26"/>
        <v>4.2324611206382849</v>
      </c>
      <c r="M395">
        <v>6.61</v>
      </c>
      <c r="N395">
        <f t="shared" si="27"/>
        <v>1.1894269347662274</v>
      </c>
      <c r="O395">
        <v>5.85</v>
      </c>
    </row>
    <row r="396" spans="1:15" ht="15" x14ac:dyDescent="0.25">
      <c r="A396" t="s">
        <v>414</v>
      </c>
      <c r="B396" t="s">
        <v>415</v>
      </c>
      <c r="C396">
        <v>92.6</v>
      </c>
      <c r="D396">
        <v>47</v>
      </c>
      <c r="E396">
        <f t="shared" si="24"/>
        <v>1.9252558732878886</v>
      </c>
      <c r="F396">
        <v>52</v>
      </c>
      <c r="G396">
        <f t="shared" si="25"/>
        <v>2.1300703278929829</v>
      </c>
      <c r="H396">
        <v>99</v>
      </c>
      <c r="I396">
        <f t="shared" si="26"/>
        <v>4.0553262011808719</v>
      </c>
      <c r="M396">
        <v>7.88</v>
      </c>
      <c r="N396">
        <f t="shared" si="27"/>
        <v>1.02315407631032</v>
      </c>
      <c r="O396">
        <v>5.42</v>
      </c>
    </row>
    <row r="397" spans="1:15" ht="15" x14ac:dyDescent="0.25">
      <c r="A397" t="s">
        <v>409</v>
      </c>
      <c r="B397" t="s">
        <v>410</v>
      </c>
      <c r="C397">
        <v>41.7</v>
      </c>
      <c r="D397">
        <v>32</v>
      </c>
      <c r="E397">
        <f t="shared" si="24"/>
        <v>2.301483007781993</v>
      </c>
      <c r="F397">
        <v>40</v>
      </c>
      <c r="G397">
        <f t="shared" si="25"/>
        <v>2.8768537597274912</v>
      </c>
      <c r="H397">
        <v>72</v>
      </c>
      <c r="I397">
        <f t="shared" si="26"/>
        <v>5.1783367675094842</v>
      </c>
      <c r="M397">
        <v>7.6</v>
      </c>
      <c r="N397">
        <f t="shared" si="27"/>
        <v>1.413923204473728</v>
      </c>
      <c r="O397">
        <v>6.5</v>
      </c>
    </row>
    <row r="398" spans="1:15" ht="15" x14ac:dyDescent="0.25">
      <c r="A398" t="s">
        <v>19</v>
      </c>
      <c r="B398" t="s">
        <v>311</v>
      </c>
      <c r="C398">
        <v>54.3</v>
      </c>
      <c r="D398">
        <v>37</v>
      </c>
      <c r="E398">
        <f t="shared" si="24"/>
        <v>2.2087908002078129</v>
      </c>
      <c r="F398">
        <v>48</v>
      </c>
      <c r="G398">
        <f t="shared" si="25"/>
        <v>2.8654583354047305</v>
      </c>
      <c r="H398">
        <v>85</v>
      </c>
      <c r="I398">
        <f t="shared" si="26"/>
        <v>5.0742491356125434</v>
      </c>
      <c r="M398">
        <v>9.2799999999999994</v>
      </c>
      <c r="N398">
        <f t="shared" si="27"/>
        <v>1.5327369322611368</v>
      </c>
      <c r="O398">
        <v>5.85</v>
      </c>
    </row>
    <row r="399" spans="1:15" ht="15" x14ac:dyDescent="0.25">
      <c r="A399" t="s">
        <v>62</v>
      </c>
      <c r="B399" t="s">
        <v>340</v>
      </c>
      <c r="C399">
        <v>43.6</v>
      </c>
      <c r="D399">
        <v>33</v>
      </c>
      <c r="E399">
        <f t="shared" si="24"/>
        <v>2.2999499007093087</v>
      </c>
      <c r="F399">
        <v>42</v>
      </c>
      <c r="G399">
        <f t="shared" si="25"/>
        <v>2.9272089645391199</v>
      </c>
      <c r="H399">
        <v>75</v>
      </c>
      <c r="I399">
        <f t="shared" si="26"/>
        <v>5.2271588652484287</v>
      </c>
      <c r="M399">
        <v>8.61</v>
      </c>
      <c r="N399">
        <f t="shared" si="27"/>
        <v>1.5699717643984104</v>
      </c>
      <c r="O399">
        <v>6.82</v>
      </c>
    </row>
    <row r="400" spans="1:15" ht="15" x14ac:dyDescent="0.25">
      <c r="A400" t="s">
        <v>117</v>
      </c>
      <c r="B400" t="s">
        <v>187</v>
      </c>
      <c r="C400">
        <v>54.2</v>
      </c>
      <c r="D400">
        <v>36</v>
      </c>
      <c r="E400">
        <f t="shared" si="24"/>
        <v>2.1518907161564802</v>
      </c>
      <c r="F400">
        <v>46</v>
      </c>
      <c r="G400">
        <f t="shared" si="25"/>
        <v>2.7496381373110581</v>
      </c>
      <c r="H400">
        <v>82</v>
      </c>
      <c r="I400">
        <f t="shared" si="26"/>
        <v>4.9015288534675383</v>
      </c>
      <c r="M400">
        <v>5.71</v>
      </c>
      <c r="N400">
        <f t="shared" si="27"/>
        <v>0.94387971776110657</v>
      </c>
      <c r="O400">
        <v>6.13</v>
      </c>
    </row>
    <row r="401" spans="1:16" x14ac:dyDescent="0.3">
      <c r="A401" t="s">
        <v>32</v>
      </c>
      <c r="B401" t="s">
        <v>555</v>
      </c>
      <c r="C401">
        <v>50.1</v>
      </c>
      <c r="D401">
        <v>35</v>
      </c>
      <c r="E401">
        <f t="shared" si="24"/>
        <v>2.2115135710794607</v>
      </c>
      <c r="F401">
        <v>42</v>
      </c>
      <c r="G401">
        <f t="shared" si="25"/>
        <v>2.6538162852953531</v>
      </c>
      <c r="H401">
        <v>77</v>
      </c>
      <c r="I401">
        <f t="shared" si="26"/>
        <v>4.8653298563748137</v>
      </c>
      <c r="M401">
        <v>5.93</v>
      </c>
      <c r="N401">
        <f t="shared" si="27"/>
        <v>1.0156309160870618</v>
      </c>
      <c r="O401">
        <v>5.4</v>
      </c>
    </row>
    <row r="402" spans="1:16" x14ac:dyDescent="0.3">
      <c r="A402" t="s">
        <v>132</v>
      </c>
      <c r="B402" t="s">
        <v>556</v>
      </c>
      <c r="C402">
        <v>56.6</v>
      </c>
      <c r="D402">
        <v>43</v>
      </c>
      <c r="E402">
        <f t="shared" si="24"/>
        <v>2.4929242890650718</v>
      </c>
      <c r="F402">
        <v>57</v>
      </c>
      <c r="G402">
        <f t="shared" si="25"/>
        <v>3.3045740575978861</v>
      </c>
      <c r="H402">
        <v>100</v>
      </c>
      <c r="I402">
        <f t="shared" si="26"/>
        <v>5.7974983466629579</v>
      </c>
      <c r="K402">
        <v>11</v>
      </c>
      <c r="M402">
        <v>10.27</v>
      </c>
      <c r="N402">
        <f t="shared" si="27"/>
        <v>1.664822232893262</v>
      </c>
    </row>
    <row r="403" spans="1:16" ht="15" x14ac:dyDescent="0.25">
      <c r="A403" t="s">
        <v>557</v>
      </c>
      <c r="B403" t="s">
        <v>558</v>
      </c>
      <c r="C403">
        <v>52.6</v>
      </c>
      <c r="D403">
        <v>50</v>
      </c>
      <c r="E403">
        <f t="shared" si="24"/>
        <v>3.0525997461901717</v>
      </c>
      <c r="F403">
        <v>62</v>
      </c>
      <c r="G403">
        <f t="shared" si="25"/>
        <v>3.7852236852758128</v>
      </c>
      <c r="H403">
        <v>112</v>
      </c>
      <c r="I403">
        <f t="shared" si="26"/>
        <v>6.8378234314659849</v>
      </c>
      <c r="K403">
        <v>11</v>
      </c>
      <c r="M403">
        <v>8.94</v>
      </c>
      <c r="N403">
        <f t="shared" si="27"/>
        <v>1.4979068745170836</v>
      </c>
    </row>
    <row r="404" spans="1:16" ht="15" x14ac:dyDescent="0.25">
      <c r="A404" t="s">
        <v>45</v>
      </c>
      <c r="B404" t="s">
        <v>428</v>
      </c>
      <c r="C404">
        <v>36.4</v>
      </c>
      <c r="D404">
        <v>31</v>
      </c>
      <c r="E404">
        <f t="shared" si="24"/>
        <v>2.4539935248871041</v>
      </c>
      <c r="F404">
        <v>43</v>
      </c>
      <c r="G404">
        <f t="shared" si="25"/>
        <v>3.4039265022627574</v>
      </c>
      <c r="H404">
        <v>74</v>
      </c>
      <c r="I404">
        <f t="shared" si="26"/>
        <v>5.8579200271498619</v>
      </c>
      <c r="K404">
        <v>11.1</v>
      </c>
      <c r="M404">
        <v>7.17</v>
      </c>
      <c r="N404">
        <f t="shared" si="27"/>
        <v>1.4182256122836721</v>
      </c>
      <c r="O404">
        <v>6.17</v>
      </c>
    </row>
    <row r="405" spans="1:16" ht="15" x14ac:dyDescent="0.25">
      <c r="A405" t="s">
        <v>559</v>
      </c>
      <c r="B405" t="s">
        <v>560</v>
      </c>
      <c r="C405">
        <v>48.1</v>
      </c>
      <c r="D405">
        <v>18</v>
      </c>
      <c r="E405">
        <f t="shared" si="24"/>
        <v>1.1705169886192512</v>
      </c>
      <c r="F405">
        <v>31</v>
      </c>
      <c r="G405">
        <f t="shared" si="25"/>
        <v>2.0158903692887105</v>
      </c>
      <c r="H405">
        <v>49</v>
      </c>
      <c r="I405">
        <f t="shared" si="26"/>
        <v>3.1864073579079619</v>
      </c>
      <c r="K405">
        <v>11.6</v>
      </c>
      <c r="M405">
        <v>6.42</v>
      </c>
      <c r="N405">
        <f t="shared" si="27"/>
        <v>1.1199339906262027</v>
      </c>
      <c r="O405">
        <v>4.9000000000000004</v>
      </c>
    </row>
    <row r="406" spans="1:16" ht="15" x14ac:dyDescent="0.25">
      <c r="A406" t="s">
        <v>559</v>
      </c>
      <c r="B406" t="s">
        <v>216</v>
      </c>
      <c r="C406">
        <v>47.2</v>
      </c>
      <c r="D406">
        <v>34</v>
      </c>
      <c r="E406">
        <f t="shared" si="24"/>
        <v>2.2406400493694032</v>
      </c>
      <c r="F406">
        <v>40</v>
      </c>
      <c r="G406">
        <f t="shared" si="25"/>
        <v>2.6360471169051807</v>
      </c>
      <c r="H406">
        <v>74</v>
      </c>
      <c r="I406">
        <f t="shared" si="26"/>
        <v>4.8766871662745839</v>
      </c>
      <c r="K406">
        <v>11.5</v>
      </c>
      <c r="M406">
        <v>7.04</v>
      </c>
      <c r="N406">
        <f t="shared" si="27"/>
        <v>1.2385916804545882</v>
      </c>
    </row>
    <row r="407" spans="1:16" ht="15" x14ac:dyDescent="0.25">
      <c r="A407" t="s">
        <v>561</v>
      </c>
      <c r="B407" t="s">
        <v>255</v>
      </c>
      <c r="C407">
        <v>45.2</v>
      </c>
      <c r="D407">
        <v>21</v>
      </c>
      <c r="E407">
        <f t="shared" si="24"/>
        <v>1.4268554133878351</v>
      </c>
      <c r="F407">
        <v>31</v>
      </c>
      <c r="G407">
        <f t="shared" si="25"/>
        <v>2.1063103721439469</v>
      </c>
      <c r="H407">
        <v>52</v>
      </c>
      <c r="I407">
        <f t="shared" si="26"/>
        <v>3.5331657855317822</v>
      </c>
      <c r="K407">
        <v>12.1</v>
      </c>
      <c r="M407">
        <v>6.04</v>
      </c>
      <c r="N407">
        <f t="shared" si="27"/>
        <v>1.0836011015712765</v>
      </c>
      <c r="O407">
        <v>5.1000000000000005</v>
      </c>
    </row>
    <row r="408" spans="1:16" ht="15" x14ac:dyDescent="0.25">
      <c r="A408" t="s">
        <v>562</v>
      </c>
      <c r="B408" t="s">
        <v>563</v>
      </c>
      <c r="C408">
        <v>42.8</v>
      </c>
      <c r="D408">
        <v>40</v>
      </c>
      <c r="E408">
        <f t="shared" si="24"/>
        <v>2.8244848056914371</v>
      </c>
      <c r="F408">
        <v>50</v>
      </c>
      <c r="G408">
        <f t="shared" si="25"/>
        <v>3.5306060071142964</v>
      </c>
      <c r="H408">
        <v>90</v>
      </c>
      <c r="I408">
        <f t="shared" si="26"/>
        <v>6.3550908128057335</v>
      </c>
      <c r="L408">
        <v>4.7300000000000004</v>
      </c>
      <c r="M408">
        <v>8.42</v>
      </c>
      <c r="N408">
        <f t="shared" si="27"/>
        <v>1.548198317738549</v>
      </c>
    </row>
    <row r="409" spans="1:16" x14ac:dyDescent="0.3">
      <c r="A409" t="s">
        <v>564</v>
      </c>
      <c r="B409" t="s">
        <v>216</v>
      </c>
      <c r="C409">
        <v>43.7</v>
      </c>
      <c r="D409">
        <v>43</v>
      </c>
      <c r="E409">
        <f t="shared" si="24"/>
        <v>2.9920639559857274</v>
      </c>
      <c r="F409">
        <v>52</v>
      </c>
      <c r="G409">
        <f t="shared" si="25"/>
        <v>3.61830990026181</v>
      </c>
      <c r="H409">
        <v>95</v>
      </c>
      <c r="I409">
        <f t="shared" si="26"/>
        <v>6.6103738562475369</v>
      </c>
      <c r="K409">
        <v>10.3</v>
      </c>
      <c r="M409">
        <v>7.9</v>
      </c>
      <c r="N409">
        <f t="shared" si="27"/>
        <v>1.4390213603587443</v>
      </c>
    </row>
    <row r="410" spans="1:16" ht="15" x14ac:dyDescent="0.25">
      <c r="A410" t="s">
        <v>96</v>
      </c>
      <c r="B410" t="s">
        <v>253</v>
      </c>
      <c r="C410">
        <v>31.2</v>
      </c>
      <c r="D410">
        <v>14</v>
      </c>
      <c r="E410">
        <f t="shared" si="24"/>
        <v>1.235595571800578</v>
      </c>
      <c r="F410">
        <v>17</v>
      </c>
      <c r="G410">
        <f t="shared" si="25"/>
        <v>1.5003660514721304</v>
      </c>
      <c r="H410">
        <v>31</v>
      </c>
      <c r="I410">
        <f t="shared" si="26"/>
        <v>2.7359616232727086</v>
      </c>
      <c r="K410">
        <v>11.7</v>
      </c>
      <c r="M410">
        <v>4.38</v>
      </c>
      <c r="N410">
        <f t="shared" si="27"/>
        <v>0.9287121974774909</v>
      </c>
    </row>
    <row r="411" spans="1:16" x14ac:dyDescent="0.3">
      <c r="A411" t="s">
        <v>565</v>
      </c>
      <c r="B411" t="s">
        <v>178</v>
      </c>
      <c r="C411">
        <v>60.7</v>
      </c>
      <c r="D411">
        <v>29</v>
      </c>
      <c r="E411">
        <f t="shared" si="24"/>
        <v>1.6003259528559164</v>
      </c>
      <c r="F411">
        <v>39</v>
      </c>
      <c r="G411">
        <f t="shared" si="25"/>
        <v>2.1521624883234738</v>
      </c>
      <c r="H411">
        <v>68</v>
      </c>
      <c r="I411">
        <f t="shared" si="26"/>
        <v>3.75248844117939</v>
      </c>
      <c r="K411">
        <v>11.1</v>
      </c>
      <c r="M411">
        <v>7.58</v>
      </c>
      <c r="N411">
        <f t="shared" si="27"/>
        <v>1.1906229339033487</v>
      </c>
      <c r="O411">
        <v>5.45</v>
      </c>
    </row>
    <row r="412" spans="1:16" ht="15" x14ac:dyDescent="0.25">
      <c r="A412" t="s">
        <v>431</v>
      </c>
      <c r="B412" t="s">
        <v>282</v>
      </c>
      <c r="C412">
        <v>57.8</v>
      </c>
      <c r="D412">
        <v>52</v>
      </c>
      <c r="E412">
        <f t="shared" si="24"/>
        <v>2.9704012105921085</v>
      </c>
      <c r="F412">
        <v>61</v>
      </c>
      <c r="G412">
        <f t="shared" si="25"/>
        <v>3.4845091124253584</v>
      </c>
      <c r="H412">
        <v>113</v>
      </c>
      <c r="I412">
        <f t="shared" si="26"/>
        <v>6.4549103230174669</v>
      </c>
      <c r="L412">
        <v>4.8099999999999996</v>
      </c>
      <c r="M412">
        <v>9.2200000000000006</v>
      </c>
      <c r="N412">
        <f t="shared" si="27"/>
        <v>1.4805420646943628</v>
      </c>
    </row>
    <row r="413" spans="1:16" x14ac:dyDescent="0.3">
      <c r="A413" t="s">
        <v>566</v>
      </c>
      <c r="B413" t="s">
        <v>567</v>
      </c>
      <c r="C413">
        <v>61.9</v>
      </c>
      <c r="D413">
        <v>44</v>
      </c>
      <c r="E413">
        <f t="shared" si="24"/>
        <v>2.3947726015987674</v>
      </c>
      <c r="F413">
        <v>55</v>
      </c>
      <c r="G413">
        <f t="shared" si="25"/>
        <v>2.9934657519984591</v>
      </c>
      <c r="H413">
        <v>99</v>
      </c>
      <c r="I413">
        <f t="shared" si="26"/>
        <v>5.3882383535972265</v>
      </c>
      <c r="K413">
        <v>10.8</v>
      </c>
      <c r="M413">
        <v>9</v>
      </c>
      <c r="N413">
        <f t="shared" si="27"/>
        <v>1.4012470302129578</v>
      </c>
    </row>
    <row r="414" spans="1:16" ht="15" x14ac:dyDescent="0.25">
      <c r="A414" t="s">
        <v>46</v>
      </c>
      <c r="B414" t="s">
        <v>178</v>
      </c>
      <c r="C414">
        <v>56.3</v>
      </c>
      <c r="D414">
        <v>20</v>
      </c>
      <c r="E414">
        <f t="shared" si="24"/>
        <v>1.1638557131880818</v>
      </c>
      <c r="F414">
        <v>24</v>
      </c>
      <c r="G414">
        <f t="shared" si="25"/>
        <v>1.3966268558256982</v>
      </c>
      <c r="H414">
        <v>44</v>
      </c>
      <c r="I414">
        <f t="shared" si="26"/>
        <v>2.56048256901378</v>
      </c>
      <c r="K414">
        <v>12.6</v>
      </c>
      <c r="M414">
        <v>4.6399999999999997</v>
      </c>
      <c r="N414">
        <f t="shared" si="27"/>
        <v>0.75397320173437399</v>
      </c>
      <c r="O414">
        <v>4.26</v>
      </c>
    </row>
    <row r="415" spans="1:16" ht="15" x14ac:dyDescent="0.25">
      <c r="A415" t="s">
        <v>568</v>
      </c>
      <c r="B415" t="s">
        <v>569</v>
      </c>
      <c r="C415">
        <v>41.3</v>
      </c>
      <c r="D415">
        <v>31</v>
      </c>
      <c r="E415">
        <f t="shared" si="24"/>
        <v>2.2447762849555515</v>
      </c>
      <c r="F415">
        <v>38</v>
      </c>
      <c r="G415">
        <f t="shared" si="25"/>
        <v>2.7516612525261599</v>
      </c>
      <c r="H415">
        <v>69</v>
      </c>
      <c r="I415">
        <f t="shared" si="26"/>
        <v>4.9964375374817118</v>
      </c>
      <c r="L415">
        <v>4.57</v>
      </c>
      <c r="M415">
        <v>6.5200000000000005</v>
      </c>
      <c r="N415">
        <f t="shared" si="27"/>
        <v>1.2182795502572421</v>
      </c>
    </row>
    <row r="416" spans="1:16" ht="15" x14ac:dyDescent="0.25">
      <c r="A416" s="1" t="s">
        <v>570</v>
      </c>
      <c r="B416" s="1" t="s">
        <v>425</v>
      </c>
      <c r="C416" s="1">
        <v>40.1</v>
      </c>
      <c r="D416" s="1">
        <v>20</v>
      </c>
      <c r="E416">
        <f t="shared" si="24"/>
        <v>1.4786890289310373</v>
      </c>
      <c r="F416">
        <v>28</v>
      </c>
      <c r="G416">
        <f t="shared" si="25"/>
        <v>2.0701646405034522</v>
      </c>
      <c r="H416" s="1">
        <v>48</v>
      </c>
      <c r="I416">
        <f t="shared" si="26"/>
        <v>3.5488536694344894</v>
      </c>
      <c r="K416">
        <v>12.4</v>
      </c>
      <c r="M416" s="1">
        <v>5.05</v>
      </c>
      <c r="N416">
        <f t="shared" si="27"/>
        <v>0.95623311026318325</v>
      </c>
      <c r="O416">
        <v>5.2</v>
      </c>
      <c r="P416" s="1"/>
    </row>
    <row r="417" spans="1:16" ht="15" x14ac:dyDescent="0.25">
      <c r="A417" t="s">
        <v>22</v>
      </c>
      <c r="B417" t="s">
        <v>290</v>
      </c>
      <c r="C417">
        <v>36.4</v>
      </c>
      <c r="D417">
        <v>32</v>
      </c>
      <c r="E417">
        <f t="shared" si="24"/>
        <v>2.5331546063350752</v>
      </c>
      <c r="F417">
        <v>41</v>
      </c>
      <c r="G417">
        <f t="shared" si="25"/>
        <v>3.2456043393668152</v>
      </c>
      <c r="H417">
        <v>73</v>
      </c>
      <c r="I417">
        <f t="shared" si="26"/>
        <v>5.7787589457018909</v>
      </c>
      <c r="K417">
        <v>11.5</v>
      </c>
      <c r="M417" s="3">
        <v>6.65</v>
      </c>
      <c r="N417">
        <f t="shared" si="27"/>
        <v>1.315369640402569</v>
      </c>
      <c r="P417" s="3"/>
    </row>
    <row r="418" spans="1:16" ht="15" x14ac:dyDescent="0.25">
      <c r="A418" t="s">
        <v>571</v>
      </c>
      <c r="B418" t="s">
        <v>202</v>
      </c>
      <c r="C418">
        <v>56.7</v>
      </c>
      <c r="D418">
        <v>26</v>
      </c>
      <c r="E418">
        <f t="shared" si="24"/>
        <v>1.5054733122906674</v>
      </c>
      <c r="F418">
        <v>36</v>
      </c>
      <c r="G418">
        <f t="shared" si="25"/>
        <v>2.0845015093255395</v>
      </c>
      <c r="H418">
        <v>62</v>
      </c>
      <c r="I418">
        <f t="shared" si="26"/>
        <v>3.5899748216162068</v>
      </c>
      <c r="K418">
        <v>12</v>
      </c>
      <c r="M418">
        <v>7.11</v>
      </c>
      <c r="N418">
        <f t="shared" si="27"/>
        <v>1.1516523920719546</v>
      </c>
      <c r="O418">
        <v>5.14</v>
      </c>
    </row>
    <row r="419" spans="1:16" ht="15" x14ac:dyDescent="0.25">
      <c r="A419" t="s">
        <v>291</v>
      </c>
      <c r="B419" t="s">
        <v>572</v>
      </c>
      <c r="C419">
        <v>62.9</v>
      </c>
      <c r="D419">
        <v>31</v>
      </c>
      <c r="E419">
        <f t="shared" si="24"/>
        <v>1.6682550011118109</v>
      </c>
      <c r="F419">
        <v>39</v>
      </c>
      <c r="G419">
        <f t="shared" si="25"/>
        <v>2.0987724207535687</v>
      </c>
      <c r="H419">
        <v>70</v>
      </c>
      <c r="I419">
        <f t="shared" si="26"/>
        <v>3.7670274218653792</v>
      </c>
      <c r="K419">
        <v>11.8</v>
      </c>
      <c r="M419">
        <v>7.7700000000000005</v>
      </c>
      <c r="N419">
        <f t="shared" si="27"/>
        <v>1.2010345956586961</v>
      </c>
    </row>
    <row r="420" spans="1:16" ht="15" x14ac:dyDescent="0.25">
      <c r="A420" t="s">
        <v>573</v>
      </c>
      <c r="B420" t="s">
        <v>574</v>
      </c>
      <c r="C420">
        <v>54.3</v>
      </c>
      <c r="D420">
        <v>34</v>
      </c>
      <c r="E420">
        <f t="shared" si="24"/>
        <v>2.0296996542450172</v>
      </c>
      <c r="F420">
        <v>46</v>
      </c>
      <c r="G420">
        <f t="shared" si="25"/>
        <v>2.7460642380962001</v>
      </c>
      <c r="H420">
        <v>80</v>
      </c>
      <c r="I420">
        <f t="shared" si="26"/>
        <v>4.7757638923412173</v>
      </c>
      <c r="L420">
        <v>4.6900000000000004</v>
      </c>
      <c r="M420">
        <v>5.8500000000000005</v>
      </c>
      <c r="N420">
        <f t="shared" si="27"/>
        <v>0.96621886354823838</v>
      </c>
    </row>
    <row r="421" spans="1:16" x14ac:dyDescent="0.3">
      <c r="A421" t="s">
        <v>427</v>
      </c>
      <c r="B421" t="s">
        <v>285</v>
      </c>
      <c r="C421">
        <v>40.700000000000003</v>
      </c>
      <c r="D421">
        <v>29</v>
      </c>
      <c r="E421">
        <f t="shared" si="24"/>
        <v>2.1217480404655777</v>
      </c>
      <c r="F421">
        <v>37</v>
      </c>
      <c r="G421">
        <f t="shared" si="25"/>
        <v>2.7070578447319442</v>
      </c>
      <c r="H421">
        <v>66</v>
      </c>
      <c r="I421">
        <f t="shared" si="26"/>
        <v>4.8288058851975215</v>
      </c>
      <c r="K421">
        <v>11.9</v>
      </c>
      <c r="M421">
        <v>6.62</v>
      </c>
      <c r="N421">
        <f t="shared" si="27"/>
        <v>1.2451526322826092</v>
      </c>
      <c r="O421">
        <v>6.28</v>
      </c>
    </row>
    <row r="422" spans="1:16" x14ac:dyDescent="0.3">
      <c r="A422" t="s">
        <v>72</v>
      </c>
      <c r="B422" t="s">
        <v>189</v>
      </c>
      <c r="C422">
        <v>74</v>
      </c>
      <c r="D422">
        <v>43</v>
      </c>
      <c r="E422">
        <f t="shared" si="24"/>
        <v>2.0633282052809743</v>
      </c>
      <c r="F422">
        <v>56</v>
      </c>
      <c r="G422">
        <f t="shared" si="25"/>
        <v>2.6871251045519666</v>
      </c>
      <c r="H422">
        <v>99</v>
      </c>
      <c r="I422">
        <f t="shared" si="26"/>
        <v>4.7504533098329409</v>
      </c>
      <c r="L422">
        <v>5.19</v>
      </c>
      <c r="M422">
        <v>6.84</v>
      </c>
      <c r="N422">
        <f t="shared" si="27"/>
        <v>0.98258770608814816</v>
      </c>
    </row>
    <row r="423" spans="1:16" x14ac:dyDescent="0.3">
      <c r="A423" t="s">
        <v>426</v>
      </c>
      <c r="B423" t="s">
        <v>273</v>
      </c>
      <c r="C423">
        <v>45.9</v>
      </c>
      <c r="D423">
        <v>27</v>
      </c>
      <c r="E423">
        <f t="shared" si="24"/>
        <v>1.8147432580858356</v>
      </c>
      <c r="F423">
        <v>36</v>
      </c>
      <c r="G423">
        <f t="shared" si="25"/>
        <v>2.4196576774477809</v>
      </c>
      <c r="H423">
        <v>63</v>
      </c>
      <c r="I423">
        <f t="shared" si="26"/>
        <v>4.2344009355336159</v>
      </c>
      <c r="L423">
        <v>5.74</v>
      </c>
      <c r="M423">
        <v>5.7700000000000005</v>
      </c>
      <c r="N423">
        <f t="shared" si="27"/>
        <v>1.0280149601961588</v>
      </c>
    </row>
    <row r="424" spans="1:16" ht="15" x14ac:dyDescent="0.25">
      <c r="A424" t="s">
        <v>430</v>
      </c>
      <c r="B424" t="s">
        <v>283</v>
      </c>
      <c r="C424">
        <v>54.5</v>
      </c>
      <c r="D424">
        <v>50</v>
      </c>
      <c r="E424">
        <f t="shared" si="24"/>
        <v>2.9771195744327668</v>
      </c>
      <c r="F424">
        <v>64</v>
      </c>
      <c r="G424">
        <f t="shared" si="25"/>
        <v>3.8107130552739412</v>
      </c>
      <c r="H424">
        <v>114</v>
      </c>
      <c r="I424">
        <f t="shared" si="26"/>
        <v>6.787832629706708</v>
      </c>
      <c r="K424">
        <v>11</v>
      </c>
      <c r="M424">
        <v>10.029999999999999</v>
      </c>
      <c r="N424">
        <f t="shared" si="27"/>
        <v>1.6538677128137249</v>
      </c>
      <c r="O424">
        <v>6.42</v>
      </c>
    </row>
    <row r="425" spans="1:16" ht="15" x14ac:dyDescent="0.25">
      <c r="A425" t="s">
        <v>71</v>
      </c>
      <c r="B425" t="s">
        <v>575</v>
      </c>
      <c r="C425">
        <v>36.4</v>
      </c>
      <c r="D425">
        <v>17</v>
      </c>
      <c r="E425">
        <f t="shared" si="24"/>
        <v>1.3457383846155087</v>
      </c>
      <c r="F425">
        <v>20</v>
      </c>
      <c r="G425">
        <f t="shared" si="25"/>
        <v>1.5832216289594221</v>
      </c>
      <c r="H425">
        <v>37</v>
      </c>
      <c r="I425">
        <f t="shared" si="26"/>
        <v>2.928960013574931</v>
      </c>
      <c r="K425">
        <v>12.84</v>
      </c>
      <c r="M425">
        <v>3.7600000000000002</v>
      </c>
      <c r="N425">
        <f t="shared" si="27"/>
        <v>0.74372779667874578</v>
      </c>
      <c r="O425">
        <v>5.15</v>
      </c>
    </row>
    <row r="426" spans="1:16" ht="15" x14ac:dyDescent="0.25">
      <c r="A426" t="s">
        <v>95</v>
      </c>
      <c r="B426" t="s">
        <v>222</v>
      </c>
      <c r="C426">
        <v>76.400000000000006</v>
      </c>
      <c r="D426">
        <v>33</v>
      </c>
      <c r="E426">
        <f t="shared" si="24"/>
        <v>1.5482220468411438</v>
      </c>
      <c r="F426">
        <v>36</v>
      </c>
      <c r="G426">
        <f t="shared" si="25"/>
        <v>1.6889695056448844</v>
      </c>
      <c r="H426">
        <v>69</v>
      </c>
      <c r="I426">
        <f t="shared" si="26"/>
        <v>3.2371915524860282</v>
      </c>
      <c r="K426">
        <v>12.09</v>
      </c>
      <c r="M426">
        <v>6.11</v>
      </c>
      <c r="N426">
        <f t="shared" si="27"/>
        <v>0.86518174488143984</v>
      </c>
      <c r="O426">
        <v>5.3</v>
      </c>
    </row>
    <row r="427" spans="1:16" ht="15" x14ac:dyDescent="0.25">
      <c r="A427" t="s">
        <v>67</v>
      </c>
      <c r="B427" t="s">
        <v>201</v>
      </c>
      <c r="C427">
        <v>55</v>
      </c>
      <c r="D427">
        <v>42</v>
      </c>
      <c r="E427">
        <f t="shared" si="24"/>
        <v>2.4847178830750529</v>
      </c>
      <c r="F427">
        <v>54</v>
      </c>
      <c r="G427">
        <f t="shared" si="25"/>
        <v>3.194637278239354</v>
      </c>
      <c r="H427">
        <v>96</v>
      </c>
      <c r="I427">
        <f t="shared" si="26"/>
        <v>5.6793551613144073</v>
      </c>
      <c r="K427">
        <v>10.72</v>
      </c>
      <c r="M427">
        <v>9.9700000000000006</v>
      </c>
      <c r="N427">
        <f t="shared" si="27"/>
        <v>1.6372197029159818</v>
      </c>
      <c r="O427">
        <v>7.38</v>
      </c>
    </row>
    <row r="428" spans="1:16" ht="15" x14ac:dyDescent="0.25">
      <c r="A428" t="s">
        <v>437</v>
      </c>
      <c r="B428" t="s">
        <v>321</v>
      </c>
      <c r="C428">
        <v>59.1</v>
      </c>
      <c r="D428">
        <v>45</v>
      </c>
      <c r="E428">
        <f t="shared" si="24"/>
        <v>2.5305131204974027</v>
      </c>
      <c r="F428">
        <v>51</v>
      </c>
      <c r="G428">
        <f t="shared" si="25"/>
        <v>2.8679148698970565</v>
      </c>
      <c r="H428">
        <v>96</v>
      </c>
      <c r="I428">
        <f t="shared" si="26"/>
        <v>5.3984279903944596</v>
      </c>
      <c r="K428">
        <v>11.16</v>
      </c>
      <c r="M428">
        <v>7.65</v>
      </c>
      <c r="N428">
        <f t="shared" si="27"/>
        <v>1.2161762462787746</v>
      </c>
      <c r="O428">
        <v>5.8500000000000005</v>
      </c>
    </row>
    <row r="429" spans="1:16" ht="15" x14ac:dyDescent="0.25">
      <c r="A429" t="s">
        <v>74</v>
      </c>
      <c r="B429" t="s">
        <v>221</v>
      </c>
      <c r="C429">
        <v>53.9</v>
      </c>
      <c r="D429">
        <v>32</v>
      </c>
      <c r="E429">
        <f t="shared" si="24"/>
        <v>1.9202974930045646</v>
      </c>
      <c r="F429">
        <v>38</v>
      </c>
      <c r="G429">
        <f t="shared" si="25"/>
        <v>2.2803532729429206</v>
      </c>
      <c r="H429">
        <v>70</v>
      </c>
      <c r="I429">
        <f t="shared" si="26"/>
        <v>4.2006507659474854</v>
      </c>
      <c r="K429">
        <v>11.35</v>
      </c>
      <c r="M429">
        <v>7.47</v>
      </c>
      <c r="N429">
        <f t="shared" si="27"/>
        <v>1.2379065357541317</v>
      </c>
      <c r="O429">
        <v>5.55</v>
      </c>
    </row>
    <row r="430" spans="1:16" ht="15" x14ac:dyDescent="0.25">
      <c r="A430" t="s">
        <v>5</v>
      </c>
      <c r="B430" t="s">
        <v>576</v>
      </c>
      <c r="C430">
        <v>54.2</v>
      </c>
      <c r="D430">
        <v>65</v>
      </c>
      <c r="E430">
        <f t="shared" si="24"/>
        <v>3.885358237504756</v>
      </c>
      <c r="F430">
        <v>77</v>
      </c>
      <c r="G430">
        <f t="shared" si="25"/>
        <v>4.6026551428902494</v>
      </c>
      <c r="H430">
        <v>142</v>
      </c>
      <c r="I430">
        <f t="shared" si="26"/>
        <v>8.4880133803950049</v>
      </c>
      <c r="K430">
        <v>10.36</v>
      </c>
      <c r="M430">
        <v>11.47</v>
      </c>
      <c r="N430">
        <f t="shared" si="27"/>
        <v>1.8960245819124157</v>
      </c>
      <c r="O430">
        <v>7.44</v>
      </c>
    </row>
    <row r="431" spans="1:16" ht="15" x14ac:dyDescent="0.25">
      <c r="A431" t="s">
        <v>5</v>
      </c>
      <c r="B431" t="s">
        <v>273</v>
      </c>
      <c r="C431">
        <v>47.4</v>
      </c>
      <c r="D431">
        <v>50</v>
      </c>
      <c r="E431">
        <f t="shared" si="24"/>
        <v>3.2852429137571706</v>
      </c>
      <c r="F431">
        <v>63</v>
      </c>
      <c r="G431">
        <f t="shared" si="25"/>
        <v>4.1394060713340348</v>
      </c>
      <c r="H431">
        <v>113</v>
      </c>
      <c r="I431">
        <f t="shared" si="26"/>
        <v>7.4246489850912054</v>
      </c>
      <c r="K431">
        <v>10.68</v>
      </c>
      <c r="M431">
        <v>8.34</v>
      </c>
      <c r="N431">
        <f t="shared" si="27"/>
        <v>1.464514554516237</v>
      </c>
      <c r="O431">
        <v>7.05</v>
      </c>
    </row>
    <row r="432" spans="1:16" ht="15" x14ac:dyDescent="0.25">
      <c r="A432" t="s">
        <v>577</v>
      </c>
      <c r="B432" t="s">
        <v>212</v>
      </c>
      <c r="C432">
        <v>52.9</v>
      </c>
      <c r="D432">
        <v>50</v>
      </c>
      <c r="E432">
        <f t="shared" si="24"/>
        <v>3.0403747841844955</v>
      </c>
      <c r="F432">
        <v>63</v>
      </c>
      <c r="G432">
        <f t="shared" si="25"/>
        <v>3.8308722280724647</v>
      </c>
      <c r="H432">
        <v>113</v>
      </c>
      <c r="I432">
        <f t="shared" si="26"/>
        <v>6.8712470122569602</v>
      </c>
      <c r="K432">
        <v>10.49</v>
      </c>
      <c r="M432">
        <v>9.370000000000001</v>
      </c>
      <c r="N432">
        <f t="shared" si="27"/>
        <v>1.5659337923166126</v>
      </c>
      <c r="O432">
        <v>6.88</v>
      </c>
    </row>
    <row r="433" spans="1:15" ht="15" x14ac:dyDescent="0.25">
      <c r="A433" t="s">
        <v>432</v>
      </c>
      <c r="B433" t="s">
        <v>433</v>
      </c>
      <c r="C433">
        <v>45.7</v>
      </c>
      <c r="D433">
        <v>28</v>
      </c>
      <c r="E433">
        <f t="shared" si="24"/>
        <v>1.8877635175810614</v>
      </c>
      <c r="F433">
        <v>35</v>
      </c>
      <c r="G433">
        <f t="shared" si="25"/>
        <v>2.3597043969763267</v>
      </c>
      <c r="H433">
        <v>63</v>
      </c>
      <c r="I433">
        <f t="shared" si="26"/>
        <v>4.2474679145573884</v>
      </c>
      <c r="K433">
        <v>10.68</v>
      </c>
      <c r="M433">
        <v>6.43</v>
      </c>
      <c r="N433">
        <f t="shared" si="27"/>
        <v>1.1478617014202712</v>
      </c>
      <c r="O433">
        <v>6.48</v>
      </c>
    </row>
    <row r="434" spans="1:15" ht="15" x14ac:dyDescent="0.25">
      <c r="A434" t="s">
        <v>432</v>
      </c>
      <c r="B434" t="s">
        <v>434</v>
      </c>
      <c r="C434">
        <v>65</v>
      </c>
      <c r="D434">
        <v>34</v>
      </c>
      <c r="E434">
        <f t="shared" si="24"/>
        <v>1.7877884069146437</v>
      </c>
      <c r="F434">
        <v>40</v>
      </c>
      <c r="G434">
        <f t="shared" si="25"/>
        <v>2.1032804787231103</v>
      </c>
      <c r="H434">
        <v>74</v>
      </c>
      <c r="I434">
        <f t="shared" si="26"/>
        <v>3.891068885637754</v>
      </c>
      <c r="K434">
        <v>11.87</v>
      </c>
      <c r="M434">
        <v>8.61</v>
      </c>
      <c r="N434">
        <f t="shared" si="27"/>
        <v>1.3113171824138146</v>
      </c>
      <c r="O434">
        <v>5.55</v>
      </c>
    </row>
    <row r="435" spans="1:15" ht="15" x14ac:dyDescent="0.25">
      <c r="A435" t="s">
        <v>448</v>
      </c>
      <c r="B435" t="s">
        <v>187</v>
      </c>
      <c r="C435">
        <v>64.7</v>
      </c>
      <c r="D435">
        <v>48</v>
      </c>
      <c r="E435">
        <f t="shared" si="24"/>
        <v>2.5321883657985542</v>
      </c>
      <c r="F435">
        <v>59</v>
      </c>
      <c r="G435">
        <f t="shared" si="25"/>
        <v>3.1124815329607229</v>
      </c>
      <c r="H435">
        <v>107</v>
      </c>
      <c r="I435">
        <f t="shared" si="26"/>
        <v>5.6446698987592772</v>
      </c>
      <c r="K435">
        <v>11.28</v>
      </c>
      <c r="M435">
        <v>10.81</v>
      </c>
      <c r="N435">
        <f t="shared" si="27"/>
        <v>1.6498179468150997</v>
      </c>
      <c r="O435">
        <v>6.33</v>
      </c>
    </row>
    <row r="436" spans="1:15" x14ac:dyDescent="0.3">
      <c r="A436" t="s">
        <v>302</v>
      </c>
      <c r="B436" t="s">
        <v>187</v>
      </c>
      <c r="C436">
        <v>38.5</v>
      </c>
      <c r="D436">
        <v>26</v>
      </c>
      <c r="E436">
        <f t="shared" si="24"/>
        <v>1.978324365938595</v>
      </c>
      <c r="F436">
        <v>38</v>
      </c>
      <c r="G436">
        <f t="shared" si="25"/>
        <v>2.8913971502179465</v>
      </c>
      <c r="H436">
        <v>64</v>
      </c>
      <c r="I436">
        <f t="shared" si="26"/>
        <v>4.8697215161565417</v>
      </c>
      <c r="K436">
        <v>11.2</v>
      </c>
      <c r="M436">
        <v>7.1000000000000005</v>
      </c>
      <c r="N436">
        <f t="shared" si="27"/>
        <v>1.3693134263566991</v>
      </c>
      <c r="O436">
        <v>6.03</v>
      </c>
    </row>
    <row r="437" spans="1:15" ht="15" x14ac:dyDescent="0.25">
      <c r="A437" t="s">
        <v>73</v>
      </c>
      <c r="B437" t="s">
        <v>303</v>
      </c>
      <c r="C437">
        <v>40.6</v>
      </c>
      <c r="D437">
        <v>21</v>
      </c>
      <c r="E437">
        <f t="shared" si="24"/>
        <v>1.5391074325170182</v>
      </c>
      <c r="F437">
        <v>22</v>
      </c>
      <c r="G437">
        <f t="shared" si="25"/>
        <v>1.6123982626368762</v>
      </c>
      <c r="H437">
        <v>43</v>
      </c>
      <c r="I437">
        <f t="shared" si="26"/>
        <v>3.1515056951538942</v>
      </c>
      <c r="K437">
        <v>11.8</v>
      </c>
      <c r="M437">
        <v>7.2</v>
      </c>
      <c r="N437">
        <f t="shared" si="27"/>
        <v>1.3557472801131212</v>
      </c>
      <c r="O437">
        <v>5.43</v>
      </c>
    </row>
    <row r="438" spans="1:15" ht="15" x14ac:dyDescent="0.25">
      <c r="A438" t="s">
        <v>70</v>
      </c>
      <c r="B438" t="s">
        <v>273</v>
      </c>
      <c r="C438">
        <v>50.5</v>
      </c>
      <c r="D438">
        <v>46</v>
      </c>
      <c r="E438">
        <f t="shared" si="24"/>
        <v>2.8902975454939557</v>
      </c>
      <c r="F438">
        <v>54</v>
      </c>
      <c r="G438">
        <f t="shared" si="25"/>
        <v>3.3929579881885568</v>
      </c>
      <c r="H438">
        <v>100</v>
      </c>
      <c r="I438">
        <f t="shared" si="26"/>
        <v>6.283255533682512</v>
      </c>
      <c r="K438">
        <v>11.25</v>
      </c>
      <c r="M438">
        <v>9.09</v>
      </c>
      <c r="N438">
        <f t="shared" si="27"/>
        <v>1.5512726333482574</v>
      </c>
      <c r="O438">
        <v>5.98</v>
      </c>
    </row>
    <row r="439" spans="1:15" ht="15" x14ac:dyDescent="0.25">
      <c r="A439" t="s">
        <v>451</v>
      </c>
      <c r="B439" t="s">
        <v>187</v>
      </c>
      <c r="C439">
        <v>65.900000000000006</v>
      </c>
      <c r="D439">
        <v>40</v>
      </c>
      <c r="E439">
        <f t="shared" si="24"/>
        <v>2.082971855868283</v>
      </c>
      <c r="F439">
        <v>60</v>
      </c>
      <c r="G439">
        <f t="shared" si="25"/>
        <v>3.1244577838024248</v>
      </c>
      <c r="H439">
        <v>100</v>
      </c>
      <c r="I439">
        <f t="shared" si="26"/>
        <v>5.2074296396707078</v>
      </c>
      <c r="K439">
        <v>11.69</v>
      </c>
      <c r="M439">
        <v>8.15</v>
      </c>
      <c r="N439">
        <f t="shared" si="27"/>
        <v>1.2335873103902886</v>
      </c>
      <c r="O439">
        <v>6.3</v>
      </c>
    </row>
    <row r="440" spans="1:15" ht="15" x14ac:dyDescent="0.25">
      <c r="A440" t="s">
        <v>578</v>
      </c>
      <c r="B440" t="s">
        <v>255</v>
      </c>
      <c r="C440">
        <v>58.5</v>
      </c>
      <c r="D440">
        <v>39</v>
      </c>
      <c r="E440">
        <f t="shared" si="24"/>
        <v>2.2089585342180524</v>
      </c>
      <c r="F440">
        <v>51</v>
      </c>
      <c r="G440">
        <f t="shared" si="25"/>
        <v>2.8886380832082224</v>
      </c>
      <c r="H440">
        <v>90</v>
      </c>
      <c r="I440">
        <f t="shared" si="26"/>
        <v>5.0975966174262748</v>
      </c>
      <c r="K440">
        <v>12.27</v>
      </c>
      <c r="M440">
        <v>6.8</v>
      </c>
      <c r="N440">
        <f t="shared" si="27"/>
        <v>1.0860300683493584</v>
      </c>
      <c r="O440">
        <v>5.7</v>
      </c>
    </row>
    <row r="441" spans="1:15" ht="15" x14ac:dyDescent="0.25">
      <c r="A441" t="s">
        <v>304</v>
      </c>
      <c r="B441" t="s">
        <v>305</v>
      </c>
      <c r="C441">
        <v>40.700000000000003</v>
      </c>
      <c r="D441">
        <v>26</v>
      </c>
      <c r="E441">
        <f t="shared" si="24"/>
        <v>1.9022568638656905</v>
      </c>
      <c r="F441">
        <v>32</v>
      </c>
      <c r="G441">
        <f t="shared" si="25"/>
        <v>2.341239217065465</v>
      </c>
      <c r="H441">
        <v>58</v>
      </c>
      <c r="I441">
        <f t="shared" si="26"/>
        <v>4.2434960809311555</v>
      </c>
      <c r="K441">
        <v>12</v>
      </c>
      <c r="M441">
        <v>7.84</v>
      </c>
      <c r="N441">
        <f t="shared" si="27"/>
        <v>1.4746218485038753</v>
      </c>
      <c r="O441">
        <v>5.5200000000000005</v>
      </c>
    </row>
    <row r="442" spans="1:15" ht="15" x14ac:dyDescent="0.25">
      <c r="A442" t="s">
        <v>450</v>
      </c>
      <c r="B442" t="s">
        <v>189</v>
      </c>
      <c r="C442">
        <v>64.599999999999994</v>
      </c>
      <c r="D442">
        <v>58</v>
      </c>
      <c r="E442">
        <f t="shared" si="24"/>
        <v>3.0630687904893739</v>
      </c>
      <c r="F442">
        <v>75</v>
      </c>
      <c r="G442">
        <f t="shared" si="25"/>
        <v>3.9608648152879833</v>
      </c>
      <c r="H442">
        <v>133</v>
      </c>
      <c r="I442">
        <f t="shared" si="26"/>
        <v>7.0239336057773567</v>
      </c>
      <c r="K442">
        <v>10.84</v>
      </c>
      <c r="M442">
        <v>11.08</v>
      </c>
      <c r="N442">
        <f t="shared" si="27"/>
        <v>1.6922048414519886</v>
      </c>
      <c r="O442">
        <v>6.76</v>
      </c>
    </row>
    <row r="443" spans="1:15" ht="15" x14ac:dyDescent="0.25">
      <c r="A443" t="s">
        <v>579</v>
      </c>
      <c r="B443" t="s">
        <v>580</v>
      </c>
      <c r="C443">
        <v>68.2</v>
      </c>
      <c r="D443">
        <v>35</v>
      </c>
      <c r="E443">
        <f t="shared" si="24"/>
        <v>1.7790124443382949</v>
      </c>
      <c r="F443">
        <v>49</v>
      </c>
      <c r="G443">
        <f t="shared" si="25"/>
        <v>2.4906174220736128</v>
      </c>
      <c r="H443">
        <v>84</v>
      </c>
      <c r="I443">
        <f t="shared" si="26"/>
        <v>4.2696298664119077</v>
      </c>
      <c r="J443">
        <v>15.48</v>
      </c>
      <c r="M443">
        <v>7.68</v>
      </c>
      <c r="N443">
        <f t="shared" si="27"/>
        <v>1.1446079906445961</v>
      </c>
      <c r="O443">
        <v>4.96</v>
      </c>
    </row>
    <row r="444" spans="1:15" ht="15" x14ac:dyDescent="0.25">
      <c r="A444" t="s">
        <v>60</v>
      </c>
      <c r="B444" t="s">
        <v>581</v>
      </c>
      <c r="C444">
        <v>64.900000000000006</v>
      </c>
      <c r="D444">
        <v>43</v>
      </c>
      <c r="E444">
        <f t="shared" si="24"/>
        <v>2.2634841150741631</v>
      </c>
      <c r="F444">
        <v>55</v>
      </c>
      <c r="G444">
        <f t="shared" si="25"/>
        <v>2.8951541006762551</v>
      </c>
      <c r="H444">
        <v>98</v>
      </c>
      <c r="I444">
        <f t="shared" si="26"/>
        <v>5.1586382157504183</v>
      </c>
      <c r="J444">
        <v>13.15</v>
      </c>
      <c r="M444">
        <v>7.49</v>
      </c>
      <c r="N444">
        <f t="shared" si="27"/>
        <v>1.1415314012013074</v>
      </c>
      <c r="O444">
        <v>6.5</v>
      </c>
    </row>
    <row r="445" spans="1:15" ht="15" x14ac:dyDescent="0.25">
      <c r="A445" t="s">
        <v>79</v>
      </c>
      <c r="B445" t="s">
        <v>503</v>
      </c>
      <c r="C445">
        <v>62.2</v>
      </c>
      <c r="D445">
        <v>65</v>
      </c>
      <c r="E445">
        <f t="shared" si="24"/>
        <v>3.5256842931434376</v>
      </c>
      <c r="F445">
        <v>80</v>
      </c>
      <c r="G445">
        <f t="shared" si="25"/>
        <v>4.3393037454073076</v>
      </c>
      <c r="H445">
        <v>145</v>
      </c>
      <c r="I445">
        <f t="shared" si="26"/>
        <v>7.8649880385507451</v>
      </c>
      <c r="J445">
        <v>12.95</v>
      </c>
      <c r="M445">
        <v>14.99</v>
      </c>
      <c r="N445">
        <f t="shared" si="27"/>
        <v>2.3287733811219029</v>
      </c>
      <c r="O445">
        <v>7.68</v>
      </c>
    </row>
    <row r="446" spans="1:15" ht="15" x14ac:dyDescent="0.25">
      <c r="A446" t="s">
        <v>582</v>
      </c>
      <c r="B446" t="s">
        <v>199</v>
      </c>
      <c r="C446">
        <v>60.1</v>
      </c>
      <c r="D446">
        <v>50</v>
      </c>
      <c r="E446">
        <f t="shared" si="24"/>
        <v>2.7785901964054149</v>
      </c>
      <c r="F446">
        <v>65</v>
      </c>
      <c r="G446">
        <f t="shared" si="25"/>
        <v>3.6121672553270399</v>
      </c>
      <c r="H446">
        <v>115</v>
      </c>
      <c r="I446">
        <f t="shared" si="26"/>
        <v>6.3907574517324548</v>
      </c>
      <c r="J446">
        <v>13.38</v>
      </c>
      <c r="M446">
        <v>10.25</v>
      </c>
      <c r="N446">
        <f t="shared" si="27"/>
        <v>1.6172376170219884</v>
      </c>
      <c r="O446">
        <v>6.7700000000000005</v>
      </c>
    </row>
    <row r="447" spans="1:15" ht="15" x14ac:dyDescent="0.25">
      <c r="A447" t="s">
        <v>583</v>
      </c>
      <c r="B447" t="s">
        <v>584</v>
      </c>
      <c r="C447">
        <v>54.8</v>
      </c>
      <c r="D447">
        <v>50</v>
      </c>
      <c r="E447">
        <f t="shared" si="24"/>
        <v>2.9656106053045601</v>
      </c>
      <c r="F447">
        <v>62</v>
      </c>
      <c r="G447">
        <f t="shared" si="25"/>
        <v>3.6773571505776546</v>
      </c>
      <c r="H447">
        <v>112</v>
      </c>
      <c r="I447">
        <f t="shared" si="26"/>
        <v>6.6429677558822151</v>
      </c>
      <c r="J447">
        <v>13.15</v>
      </c>
      <c r="M447">
        <v>11.23</v>
      </c>
      <c r="N447">
        <f t="shared" si="27"/>
        <v>1.8471612733216434</v>
      </c>
      <c r="O447">
        <v>6.94</v>
      </c>
    </row>
    <row r="448" spans="1:15" ht="15" x14ac:dyDescent="0.25">
      <c r="A448" t="s">
        <v>585</v>
      </c>
      <c r="B448" t="s">
        <v>586</v>
      </c>
      <c r="C448">
        <v>51.9</v>
      </c>
      <c r="D448">
        <v>43</v>
      </c>
      <c r="E448">
        <f t="shared" si="24"/>
        <v>2.650169647994995</v>
      </c>
      <c r="F448">
        <v>56</v>
      </c>
      <c r="G448">
        <f t="shared" si="25"/>
        <v>3.4513837276213892</v>
      </c>
      <c r="H448">
        <v>99</v>
      </c>
      <c r="I448">
        <f t="shared" si="26"/>
        <v>6.1015533756163842</v>
      </c>
      <c r="J448">
        <v>12.92</v>
      </c>
      <c r="M448">
        <v>8.48</v>
      </c>
      <c r="N448">
        <f t="shared" si="27"/>
        <v>1.4294408375320553</v>
      </c>
      <c r="O448">
        <v>6.1000000000000005</v>
      </c>
    </row>
    <row r="449" spans="1:15" ht="15" x14ac:dyDescent="0.25">
      <c r="A449" t="s">
        <v>24</v>
      </c>
      <c r="B449" t="s">
        <v>206</v>
      </c>
      <c r="C449">
        <v>51.7</v>
      </c>
      <c r="D449">
        <v>59</v>
      </c>
      <c r="E449">
        <f t="shared" si="24"/>
        <v>3.6461989831526997</v>
      </c>
      <c r="F449">
        <v>70</v>
      </c>
      <c r="G449">
        <f t="shared" si="25"/>
        <v>4.3259987935710003</v>
      </c>
      <c r="H449">
        <v>129</v>
      </c>
      <c r="I449">
        <f t="shared" si="26"/>
        <v>7.9721977767237</v>
      </c>
      <c r="J449">
        <v>12.74</v>
      </c>
      <c r="M449">
        <v>11.3</v>
      </c>
      <c r="N449">
        <f t="shared" si="27"/>
        <v>1.9081157489419636</v>
      </c>
      <c r="O449">
        <v>7.0600000000000005</v>
      </c>
    </row>
    <row r="450" spans="1:15" ht="15" x14ac:dyDescent="0.25">
      <c r="A450" t="s">
        <v>99</v>
      </c>
      <c r="B450" t="s">
        <v>587</v>
      </c>
      <c r="C450">
        <v>49.1</v>
      </c>
      <c r="D450">
        <v>40</v>
      </c>
      <c r="E450">
        <f t="shared" si="24"/>
        <v>2.5636563850165972</v>
      </c>
      <c r="F450">
        <v>52</v>
      </c>
      <c r="G450">
        <f t="shared" si="25"/>
        <v>3.3327533005215764</v>
      </c>
      <c r="H450">
        <v>92</v>
      </c>
      <c r="I450">
        <f t="shared" si="26"/>
        <v>5.896409685538174</v>
      </c>
      <c r="J450">
        <v>12.87</v>
      </c>
      <c r="M450">
        <v>7.53</v>
      </c>
      <c r="N450">
        <f t="shared" si="27"/>
        <v>1.3014385592912312</v>
      </c>
      <c r="O450">
        <v>7.1000000000000005</v>
      </c>
    </row>
    <row r="451" spans="1:15" x14ac:dyDescent="0.3">
      <c r="A451" t="s">
        <v>588</v>
      </c>
      <c r="B451" t="s">
        <v>589</v>
      </c>
      <c r="C451">
        <v>48.3</v>
      </c>
      <c r="D451">
        <v>40</v>
      </c>
      <c r="E451">
        <f t="shared" ref="E451:E514" si="28">IF(AND($C451&gt;0,D451&gt;0),D451/($C451^0.70558407859294),"")</f>
        <v>2.5935445159167694</v>
      </c>
      <c r="F451">
        <v>52</v>
      </c>
      <c r="G451">
        <f t="shared" ref="G451:G514" si="29">IF(AND($C451&gt;0,F451&gt;0),F451/($C451^0.70558407859294),"")</f>
        <v>3.3716078706918</v>
      </c>
      <c r="H451">
        <v>92</v>
      </c>
      <c r="I451">
        <f t="shared" ref="I451:I514" si="30">IF(AND($C451&gt;0,H451&gt;0),H451/($C451^0.70558407859294),"")</f>
        <v>5.9651523866085698</v>
      </c>
      <c r="J451">
        <v>13.4</v>
      </c>
      <c r="M451">
        <v>8.620000000000001</v>
      </c>
      <c r="N451">
        <f t="shared" ref="N451:N514" si="31">IF(AND($C451&gt;0,M451&gt;0),M451/($C451^0.450818786555515),"")</f>
        <v>1.5009017491008538</v>
      </c>
      <c r="O451">
        <v>6.6000000000000005</v>
      </c>
    </row>
    <row r="452" spans="1:15" ht="15" x14ac:dyDescent="0.25">
      <c r="A452" t="s">
        <v>26</v>
      </c>
      <c r="B452" t="s">
        <v>390</v>
      </c>
      <c r="C452">
        <v>44.9</v>
      </c>
      <c r="D452">
        <v>17</v>
      </c>
      <c r="E452">
        <f t="shared" si="28"/>
        <v>1.1605135330782395</v>
      </c>
      <c r="F452">
        <v>27</v>
      </c>
      <c r="G452">
        <f t="shared" si="29"/>
        <v>1.8431685525360273</v>
      </c>
      <c r="H452">
        <v>44</v>
      </c>
      <c r="I452">
        <f t="shared" si="30"/>
        <v>3.0036820856142668</v>
      </c>
      <c r="J452">
        <v>14.57</v>
      </c>
      <c r="M452">
        <v>5.74</v>
      </c>
      <c r="N452">
        <f t="shared" si="31"/>
        <v>1.0328760371494923</v>
      </c>
      <c r="O452">
        <v>5.03</v>
      </c>
    </row>
    <row r="453" spans="1:15" ht="15" x14ac:dyDescent="0.25">
      <c r="A453" t="s">
        <v>590</v>
      </c>
      <c r="B453" t="s">
        <v>351</v>
      </c>
      <c r="C453">
        <v>68.099999999999994</v>
      </c>
      <c r="D453">
        <v>50</v>
      </c>
      <c r="E453">
        <f t="shared" si="28"/>
        <v>2.5440789726949182</v>
      </c>
      <c r="F453">
        <v>60</v>
      </c>
      <c r="G453">
        <f t="shared" si="29"/>
        <v>3.052894767233902</v>
      </c>
      <c r="H453">
        <v>110</v>
      </c>
      <c r="I453">
        <f t="shared" si="30"/>
        <v>5.5969737399288206</v>
      </c>
      <c r="J453">
        <v>13.62</v>
      </c>
      <c r="M453">
        <v>9.620000000000001</v>
      </c>
      <c r="N453">
        <f t="shared" si="31"/>
        <v>1.4346894854696863</v>
      </c>
      <c r="O453">
        <v>6</v>
      </c>
    </row>
    <row r="454" spans="1:15" ht="15" x14ac:dyDescent="0.25">
      <c r="A454" t="s">
        <v>351</v>
      </c>
      <c r="B454" t="s">
        <v>80</v>
      </c>
      <c r="C454">
        <v>67.900000000000006</v>
      </c>
      <c r="D454">
        <v>50</v>
      </c>
      <c r="E454">
        <f t="shared" si="28"/>
        <v>2.5493640515243974</v>
      </c>
      <c r="F454">
        <v>60</v>
      </c>
      <c r="G454">
        <f t="shared" si="29"/>
        <v>3.0592368618292771</v>
      </c>
      <c r="H454">
        <v>110</v>
      </c>
      <c r="I454">
        <f t="shared" si="30"/>
        <v>5.6086009133536745</v>
      </c>
      <c r="L454">
        <v>14.3</v>
      </c>
      <c r="M454">
        <v>9.69</v>
      </c>
      <c r="N454">
        <f t="shared" si="31"/>
        <v>1.4470464371506158</v>
      </c>
      <c r="O454">
        <v>5.83</v>
      </c>
    </row>
    <row r="455" spans="1:15" ht="15" x14ac:dyDescent="0.25">
      <c r="A455" t="s">
        <v>467</v>
      </c>
      <c r="B455" t="s">
        <v>201</v>
      </c>
      <c r="C455">
        <v>64.7</v>
      </c>
      <c r="D455">
        <v>35</v>
      </c>
      <c r="E455">
        <f t="shared" si="28"/>
        <v>1.8463873500614456</v>
      </c>
      <c r="F455">
        <v>47</v>
      </c>
      <c r="G455">
        <f t="shared" si="29"/>
        <v>2.4794344415110841</v>
      </c>
      <c r="H455">
        <v>82</v>
      </c>
      <c r="I455">
        <f t="shared" si="30"/>
        <v>4.3258217915725297</v>
      </c>
      <c r="J455">
        <v>14.7</v>
      </c>
      <c r="M455">
        <v>8.5</v>
      </c>
      <c r="N455">
        <f t="shared" si="31"/>
        <v>1.2972666556825483</v>
      </c>
      <c r="O455">
        <v>5.5</v>
      </c>
    </row>
    <row r="456" spans="1:15" ht="15" x14ac:dyDescent="0.25">
      <c r="A456" t="s">
        <v>56</v>
      </c>
      <c r="B456" t="s">
        <v>340</v>
      </c>
      <c r="C456">
        <v>62.7</v>
      </c>
      <c r="D456">
        <v>45</v>
      </c>
      <c r="E456">
        <f t="shared" si="28"/>
        <v>2.4271082808580355</v>
      </c>
      <c r="F456">
        <v>55</v>
      </c>
      <c r="G456">
        <f t="shared" si="29"/>
        <v>2.9664656766042659</v>
      </c>
      <c r="H456">
        <v>100</v>
      </c>
      <c r="I456">
        <f t="shared" si="30"/>
        <v>5.3935739574623014</v>
      </c>
      <c r="J456">
        <v>15.1</v>
      </c>
      <c r="M456">
        <v>8.9</v>
      </c>
      <c r="N456">
        <f t="shared" si="31"/>
        <v>1.3776789881920961</v>
      </c>
      <c r="O456">
        <v>5.82</v>
      </c>
    </row>
    <row r="457" spans="1:15" ht="15" x14ac:dyDescent="0.25">
      <c r="A457" t="s">
        <v>78</v>
      </c>
      <c r="B457" t="s">
        <v>464</v>
      </c>
      <c r="C457">
        <v>60.3</v>
      </c>
      <c r="D457">
        <v>47</v>
      </c>
      <c r="E457">
        <f t="shared" si="28"/>
        <v>2.6057593672027863</v>
      </c>
      <c r="F457">
        <v>63</v>
      </c>
      <c r="G457">
        <f t="shared" si="29"/>
        <v>3.4928263858250115</v>
      </c>
      <c r="H457">
        <v>110</v>
      </c>
      <c r="I457">
        <f t="shared" si="30"/>
        <v>6.0985857530277983</v>
      </c>
      <c r="J457">
        <v>13.2</v>
      </c>
      <c r="M457">
        <v>9.6999999999999993</v>
      </c>
      <c r="N457">
        <f t="shared" si="31"/>
        <v>1.5281685019601576</v>
      </c>
      <c r="O457">
        <v>6.35</v>
      </c>
    </row>
    <row r="458" spans="1:15" x14ac:dyDescent="0.3">
      <c r="A458" t="s">
        <v>580</v>
      </c>
      <c r="B458" t="s">
        <v>591</v>
      </c>
      <c r="C458">
        <v>58.5</v>
      </c>
      <c r="D458">
        <v>33</v>
      </c>
      <c r="E458">
        <f t="shared" si="28"/>
        <v>1.8691187597229675</v>
      </c>
      <c r="F458">
        <v>45</v>
      </c>
      <c r="G458">
        <f t="shared" si="29"/>
        <v>2.5487983087131374</v>
      </c>
      <c r="H458">
        <v>78</v>
      </c>
      <c r="I458">
        <f t="shared" si="30"/>
        <v>4.4179170684361049</v>
      </c>
      <c r="L458">
        <v>14.2</v>
      </c>
      <c r="M458">
        <v>9.09</v>
      </c>
      <c r="N458">
        <f t="shared" si="31"/>
        <v>1.4517666648964218</v>
      </c>
      <c r="O458">
        <v>5.52</v>
      </c>
    </row>
    <row r="459" spans="1:15" ht="15" x14ac:dyDescent="0.25">
      <c r="A459" t="s">
        <v>463</v>
      </c>
      <c r="B459" t="s">
        <v>210</v>
      </c>
      <c r="C459">
        <v>57.1</v>
      </c>
      <c r="D459">
        <v>65</v>
      </c>
      <c r="E459">
        <f t="shared" si="28"/>
        <v>3.7450609210943098</v>
      </c>
      <c r="F459">
        <v>81</v>
      </c>
      <c r="G459">
        <f t="shared" si="29"/>
        <v>4.6669220709021397</v>
      </c>
      <c r="H459">
        <v>146</v>
      </c>
      <c r="I459">
        <f t="shared" si="30"/>
        <v>8.4119829919964495</v>
      </c>
      <c r="J459">
        <v>12.52</v>
      </c>
      <c r="M459">
        <v>12.61</v>
      </c>
      <c r="N459">
        <f t="shared" si="31"/>
        <v>2.0360597932306619</v>
      </c>
      <c r="O459">
        <v>7.1000000000000005</v>
      </c>
    </row>
    <row r="460" spans="1:15" x14ac:dyDescent="0.3">
      <c r="A460" t="s">
        <v>121</v>
      </c>
      <c r="B460" t="s">
        <v>592</v>
      </c>
      <c r="C460">
        <v>53</v>
      </c>
      <c r="D460">
        <v>51</v>
      </c>
      <c r="E460">
        <f t="shared" si="28"/>
        <v>3.0970525570456702</v>
      </c>
      <c r="F460">
        <v>65</v>
      </c>
      <c r="G460">
        <f t="shared" si="29"/>
        <v>3.9472238472150698</v>
      </c>
      <c r="H460">
        <v>116</v>
      </c>
      <c r="I460">
        <f t="shared" si="30"/>
        <v>7.0442764042607395</v>
      </c>
      <c r="J460">
        <v>14.22</v>
      </c>
      <c r="M460">
        <v>9.51</v>
      </c>
      <c r="N460">
        <f t="shared" si="31"/>
        <v>1.5879782937662104</v>
      </c>
      <c r="O460">
        <v>6.08</v>
      </c>
    </row>
    <row r="461" spans="1:15" x14ac:dyDescent="0.3">
      <c r="A461" t="s">
        <v>466</v>
      </c>
      <c r="B461" t="s">
        <v>121</v>
      </c>
      <c r="C461">
        <v>51.3</v>
      </c>
      <c r="D461">
        <v>49</v>
      </c>
      <c r="E461">
        <f t="shared" si="28"/>
        <v>3.0448401288781843</v>
      </c>
      <c r="F461">
        <v>63</v>
      </c>
      <c r="G461">
        <f t="shared" si="29"/>
        <v>3.9147944514148083</v>
      </c>
      <c r="H461">
        <v>112</v>
      </c>
      <c r="I461">
        <f t="shared" si="30"/>
        <v>6.9596345802929926</v>
      </c>
      <c r="L461">
        <v>13.7</v>
      </c>
      <c r="M461">
        <v>8.93</v>
      </c>
      <c r="N461">
        <f t="shared" si="31"/>
        <v>1.513207285144142</v>
      </c>
      <c r="O461">
        <v>6.03</v>
      </c>
    </row>
    <row r="462" spans="1:15" ht="15" x14ac:dyDescent="0.25">
      <c r="A462" t="s">
        <v>53</v>
      </c>
      <c r="B462" t="s">
        <v>469</v>
      </c>
      <c r="C462">
        <v>51.1</v>
      </c>
      <c r="D462">
        <v>45</v>
      </c>
      <c r="E462">
        <f t="shared" si="28"/>
        <v>2.8039994693461545</v>
      </c>
      <c r="F462">
        <v>54</v>
      </c>
      <c r="G462">
        <f t="shared" si="29"/>
        <v>3.3647993632153854</v>
      </c>
      <c r="H462">
        <v>99</v>
      </c>
      <c r="I462">
        <f t="shared" si="30"/>
        <v>6.1687988325615395</v>
      </c>
      <c r="J462">
        <v>13.7</v>
      </c>
      <c r="M462">
        <v>9.4</v>
      </c>
      <c r="N462">
        <f t="shared" si="31"/>
        <v>1.5956572744897937</v>
      </c>
      <c r="O462">
        <v>6.3</v>
      </c>
    </row>
    <row r="463" spans="1:15" ht="15" x14ac:dyDescent="0.25">
      <c r="A463" t="s">
        <v>76</v>
      </c>
      <c r="B463" t="s">
        <v>465</v>
      </c>
      <c r="C463">
        <v>46.5</v>
      </c>
      <c r="D463">
        <v>35</v>
      </c>
      <c r="E463">
        <f t="shared" si="28"/>
        <v>2.3309866647440431</v>
      </c>
      <c r="F463">
        <v>45</v>
      </c>
      <c r="G463">
        <f t="shared" si="29"/>
        <v>2.9969828546709127</v>
      </c>
      <c r="H463">
        <v>80</v>
      </c>
      <c r="I463">
        <f t="shared" si="30"/>
        <v>5.3279695194149559</v>
      </c>
      <c r="J463">
        <v>13.12</v>
      </c>
      <c r="M463">
        <v>7.36</v>
      </c>
      <c r="N463">
        <f t="shared" si="31"/>
        <v>1.303643061432936</v>
      </c>
      <c r="O463">
        <v>6.15</v>
      </c>
    </row>
    <row r="464" spans="1:15" ht="15" x14ac:dyDescent="0.25">
      <c r="A464" t="s">
        <v>465</v>
      </c>
      <c r="B464" t="s">
        <v>76</v>
      </c>
      <c r="C464">
        <v>45.3</v>
      </c>
      <c r="D464">
        <v>35</v>
      </c>
      <c r="E464">
        <f t="shared" si="28"/>
        <v>2.3743870799459486</v>
      </c>
      <c r="F464">
        <v>48</v>
      </c>
      <c r="G464">
        <f t="shared" si="29"/>
        <v>3.2563022810687294</v>
      </c>
      <c r="H464">
        <v>83</v>
      </c>
      <c r="I464">
        <f t="shared" si="30"/>
        <v>5.630689361014678</v>
      </c>
      <c r="L464">
        <v>13.7</v>
      </c>
      <c r="M464">
        <v>7.39</v>
      </c>
      <c r="N464">
        <f t="shared" si="31"/>
        <v>1.3244764983862349</v>
      </c>
      <c r="O464">
        <v>6.44</v>
      </c>
    </row>
    <row r="465" spans="1:15" x14ac:dyDescent="0.3">
      <c r="A465" t="s">
        <v>588</v>
      </c>
      <c r="B465" t="s">
        <v>210</v>
      </c>
      <c r="C465">
        <v>65.099999999999994</v>
      </c>
      <c r="D465">
        <v>44</v>
      </c>
      <c r="E465">
        <f t="shared" si="28"/>
        <v>2.3111003626576201</v>
      </c>
      <c r="F465">
        <v>57</v>
      </c>
      <c r="G465">
        <f t="shared" si="29"/>
        <v>2.9939254698064626</v>
      </c>
      <c r="H465">
        <v>101</v>
      </c>
      <c r="I465">
        <f t="shared" si="30"/>
        <v>5.3050258324640822</v>
      </c>
      <c r="L465">
        <v>14.4</v>
      </c>
      <c r="M465">
        <v>7.02</v>
      </c>
      <c r="N465">
        <f t="shared" si="31"/>
        <v>1.0684168570915251</v>
      </c>
      <c r="O465">
        <v>5.62</v>
      </c>
    </row>
    <row r="466" spans="1:15" ht="15" x14ac:dyDescent="0.25">
      <c r="A466" t="s">
        <v>478</v>
      </c>
      <c r="B466" t="s">
        <v>470</v>
      </c>
      <c r="C466">
        <v>62.9</v>
      </c>
      <c r="D466">
        <v>39</v>
      </c>
      <c r="E466">
        <f t="shared" si="28"/>
        <v>2.0987724207535687</v>
      </c>
      <c r="F466">
        <v>50</v>
      </c>
      <c r="G466">
        <f t="shared" si="29"/>
        <v>2.6907338727609851</v>
      </c>
      <c r="H466">
        <v>89</v>
      </c>
      <c r="I466">
        <f t="shared" si="30"/>
        <v>4.7895062935145543</v>
      </c>
      <c r="L466">
        <v>14.6</v>
      </c>
      <c r="M466">
        <v>6.22</v>
      </c>
      <c r="N466">
        <f t="shared" si="31"/>
        <v>0.96144596975509511</v>
      </c>
      <c r="O466">
        <v>5.74</v>
      </c>
    </row>
    <row r="467" spans="1:15" ht="15" x14ac:dyDescent="0.25">
      <c r="A467" t="s">
        <v>473</v>
      </c>
      <c r="B467" t="s">
        <v>365</v>
      </c>
      <c r="C467">
        <v>62.4</v>
      </c>
      <c r="D467">
        <v>59</v>
      </c>
      <c r="E467">
        <f t="shared" si="28"/>
        <v>3.192995798153861</v>
      </c>
      <c r="F467">
        <v>72</v>
      </c>
      <c r="G467">
        <f t="shared" si="29"/>
        <v>3.896537245204712</v>
      </c>
      <c r="H467">
        <v>131</v>
      </c>
      <c r="I467">
        <f t="shared" si="30"/>
        <v>7.089533043358573</v>
      </c>
      <c r="L467">
        <v>13.25</v>
      </c>
      <c r="M467">
        <v>10.9</v>
      </c>
      <c r="N467">
        <f t="shared" si="31"/>
        <v>1.6909219413962122</v>
      </c>
      <c r="O467">
        <v>6.38</v>
      </c>
    </row>
    <row r="468" spans="1:15" ht="15" x14ac:dyDescent="0.25">
      <c r="A468" t="s">
        <v>69</v>
      </c>
      <c r="B468" t="s">
        <v>593</v>
      </c>
      <c r="C468">
        <v>62.3</v>
      </c>
      <c r="D468">
        <v>38</v>
      </c>
      <c r="E468">
        <f t="shared" si="28"/>
        <v>2.058834331867232</v>
      </c>
      <c r="F468">
        <v>45</v>
      </c>
      <c r="G468">
        <f t="shared" si="29"/>
        <v>2.4380932877375114</v>
      </c>
      <c r="H468">
        <v>83</v>
      </c>
      <c r="I468">
        <f t="shared" si="30"/>
        <v>4.496927619604743</v>
      </c>
      <c r="L468">
        <v>14.1</v>
      </c>
      <c r="M468">
        <v>9.6999999999999993</v>
      </c>
      <c r="N468">
        <f t="shared" si="31"/>
        <v>1.5058538047086811</v>
      </c>
      <c r="O468">
        <v>6.2</v>
      </c>
    </row>
    <row r="469" spans="1:15" ht="15" x14ac:dyDescent="0.25">
      <c r="A469" t="s">
        <v>594</v>
      </c>
      <c r="B469" t="s">
        <v>595</v>
      </c>
      <c r="C469">
        <v>57.1</v>
      </c>
      <c r="D469">
        <v>60</v>
      </c>
      <c r="E469">
        <f t="shared" si="28"/>
        <v>3.4569793117793628</v>
      </c>
      <c r="F469">
        <v>73</v>
      </c>
      <c r="G469">
        <f t="shared" si="29"/>
        <v>4.2059914959982247</v>
      </c>
      <c r="H469">
        <v>133</v>
      </c>
      <c r="I469">
        <f t="shared" si="30"/>
        <v>7.6629708077775875</v>
      </c>
      <c r="L469">
        <v>14.9</v>
      </c>
      <c r="M469">
        <v>8.43</v>
      </c>
      <c r="N469">
        <f t="shared" si="31"/>
        <v>1.3611406865134403</v>
      </c>
      <c r="O469">
        <v>6.27</v>
      </c>
    </row>
    <row r="470" spans="1:15" ht="15" x14ac:dyDescent="0.25">
      <c r="A470" t="s">
        <v>9</v>
      </c>
      <c r="B470" t="s">
        <v>470</v>
      </c>
      <c r="C470">
        <v>54.9</v>
      </c>
      <c r="D470">
        <v>48</v>
      </c>
      <c r="E470">
        <f t="shared" si="28"/>
        <v>2.8433262044470671</v>
      </c>
      <c r="F470">
        <v>55</v>
      </c>
      <c r="G470">
        <f t="shared" si="29"/>
        <v>3.2579779425955979</v>
      </c>
      <c r="H470">
        <v>103</v>
      </c>
      <c r="I470">
        <f t="shared" si="30"/>
        <v>6.101304147042665</v>
      </c>
      <c r="L470">
        <v>13</v>
      </c>
      <c r="M470">
        <v>11.42</v>
      </c>
      <c r="N470">
        <f t="shared" si="31"/>
        <v>1.8768700772687699</v>
      </c>
      <c r="O470">
        <v>7.31</v>
      </c>
    </row>
    <row r="471" spans="1:15" ht="15" x14ac:dyDescent="0.25">
      <c r="A471" t="s">
        <v>23</v>
      </c>
      <c r="B471" t="s">
        <v>475</v>
      </c>
      <c r="C471">
        <v>53.1</v>
      </c>
      <c r="D471">
        <v>45</v>
      </c>
      <c r="E471">
        <f t="shared" si="28"/>
        <v>2.7290612670602745</v>
      </c>
      <c r="F471">
        <v>58</v>
      </c>
      <c r="G471">
        <f t="shared" si="29"/>
        <v>3.5174567442110201</v>
      </c>
      <c r="H471">
        <v>103</v>
      </c>
      <c r="I471">
        <f t="shared" si="30"/>
        <v>6.246518011271295</v>
      </c>
      <c r="L471">
        <v>14.8</v>
      </c>
      <c r="M471">
        <v>10.87</v>
      </c>
      <c r="N471">
        <f t="shared" si="31"/>
        <v>1.8135290862629496</v>
      </c>
      <c r="O471">
        <v>6.62</v>
      </c>
    </row>
    <row r="472" spans="1:15" ht="15" x14ac:dyDescent="0.25">
      <c r="A472" t="s">
        <v>479</v>
      </c>
      <c r="B472" t="s">
        <v>178</v>
      </c>
      <c r="C472">
        <v>48.4</v>
      </c>
      <c r="D472">
        <v>30</v>
      </c>
      <c r="E472">
        <f t="shared" si="28"/>
        <v>1.9423218361183128</v>
      </c>
      <c r="F472">
        <v>37</v>
      </c>
      <c r="G472">
        <f t="shared" si="29"/>
        <v>2.3955302645459189</v>
      </c>
      <c r="H472">
        <v>67</v>
      </c>
      <c r="I472">
        <f t="shared" si="30"/>
        <v>4.3378521006642314</v>
      </c>
      <c r="L472">
        <v>15.4</v>
      </c>
      <c r="M472">
        <v>5.52</v>
      </c>
      <c r="N472">
        <f t="shared" si="31"/>
        <v>0.96023854772383699</v>
      </c>
      <c r="O472">
        <v>5.32</v>
      </c>
    </row>
    <row r="473" spans="1:15" ht="15" x14ac:dyDescent="0.25">
      <c r="A473" t="s">
        <v>479</v>
      </c>
      <c r="B473" t="s">
        <v>596</v>
      </c>
      <c r="C473">
        <v>47.3</v>
      </c>
      <c r="D473">
        <v>28</v>
      </c>
      <c r="E473">
        <f t="shared" si="28"/>
        <v>1.8424795514234709</v>
      </c>
      <c r="F473">
        <v>37</v>
      </c>
      <c r="G473">
        <f t="shared" si="29"/>
        <v>2.4347051215238724</v>
      </c>
      <c r="H473">
        <v>65</v>
      </c>
      <c r="I473">
        <f t="shared" si="30"/>
        <v>4.2771846729473433</v>
      </c>
      <c r="L473">
        <v>5.7</v>
      </c>
      <c r="M473">
        <v>5.18</v>
      </c>
      <c r="N473">
        <f t="shared" si="31"/>
        <v>0.91048101111107782</v>
      </c>
      <c r="O473">
        <v>5.74</v>
      </c>
    </row>
    <row r="474" spans="1:15" ht="15" x14ac:dyDescent="0.25">
      <c r="A474" t="s">
        <v>476</v>
      </c>
      <c r="B474" t="s">
        <v>477</v>
      </c>
      <c r="C474">
        <v>42.2</v>
      </c>
      <c r="D474">
        <v>40</v>
      </c>
      <c r="E474">
        <f t="shared" si="28"/>
        <v>2.852761095535389</v>
      </c>
      <c r="F474">
        <v>50</v>
      </c>
      <c r="G474">
        <f t="shared" si="29"/>
        <v>3.5659513694192366</v>
      </c>
      <c r="H474">
        <v>90</v>
      </c>
      <c r="I474">
        <f t="shared" si="30"/>
        <v>6.4187124649546261</v>
      </c>
      <c r="L474">
        <v>13.2</v>
      </c>
      <c r="M474">
        <v>8.42</v>
      </c>
      <c r="N474">
        <f t="shared" si="31"/>
        <v>1.5580834143975089</v>
      </c>
      <c r="O474">
        <v>6.32</v>
      </c>
    </row>
    <row r="475" spans="1:15" ht="15" x14ac:dyDescent="0.25">
      <c r="A475" t="s">
        <v>476</v>
      </c>
      <c r="B475" t="s">
        <v>597</v>
      </c>
      <c r="C475">
        <v>40.6</v>
      </c>
      <c r="D475">
        <v>32</v>
      </c>
      <c r="E475">
        <f t="shared" si="28"/>
        <v>2.3453065638354564</v>
      </c>
      <c r="F475">
        <v>41</v>
      </c>
      <c r="G475">
        <f t="shared" si="29"/>
        <v>3.0049240349141781</v>
      </c>
      <c r="H475">
        <v>73</v>
      </c>
      <c r="I475">
        <f t="shared" si="30"/>
        <v>5.3502305987496346</v>
      </c>
      <c r="L475">
        <v>5</v>
      </c>
      <c r="M475">
        <v>7.32</v>
      </c>
      <c r="N475">
        <f t="shared" si="31"/>
        <v>1.3783430681150066</v>
      </c>
      <c r="O475">
        <v>6.3900000000000006</v>
      </c>
    </row>
    <row r="476" spans="1:15" ht="15" x14ac:dyDescent="0.25">
      <c r="A476" t="s">
        <v>39</v>
      </c>
      <c r="B476" t="s">
        <v>210</v>
      </c>
      <c r="D476">
        <v>32</v>
      </c>
      <c r="E476" t="str">
        <f t="shared" si="28"/>
        <v/>
      </c>
      <c r="F476">
        <v>40</v>
      </c>
      <c r="G476" t="str">
        <f t="shared" si="29"/>
        <v/>
      </c>
      <c r="H476">
        <v>72</v>
      </c>
      <c r="I476" t="str">
        <f t="shared" si="30"/>
        <v/>
      </c>
      <c r="J476">
        <v>15.18</v>
      </c>
      <c r="M476">
        <v>6.6</v>
      </c>
      <c r="N476" t="str">
        <f t="shared" si="31"/>
        <v/>
      </c>
      <c r="O476">
        <v>5.12</v>
      </c>
    </row>
    <row r="477" spans="1:15" ht="15" x14ac:dyDescent="0.25">
      <c r="A477" t="s">
        <v>339</v>
      </c>
      <c r="B477" t="s">
        <v>338</v>
      </c>
      <c r="C477">
        <v>59</v>
      </c>
      <c r="D477">
        <v>40</v>
      </c>
      <c r="E477">
        <f t="shared" si="28"/>
        <v>2.252034328736388</v>
      </c>
      <c r="F477">
        <v>30</v>
      </c>
      <c r="G477">
        <f t="shared" si="29"/>
        <v>1.6890257465522911</v>
      </c>
      <c r="H477">
        <v>70</v>
      </c>
      <c r="I477">
        <f t="shared" si="30"/>
        <v>3.9410600752886791</v>
      </c>
      <c r="J477">
        <v>13.01</v>
      </c>
      <c r="M477">
        <v>12.3</v>
      </c>
      <c r="N477">
        <f t="shared" si="31"/>
        <v>1.9569140726940173</v>
      </c>
      <c r="O477">
        <v>6.91</v>
      </c>
    </row>
    <row r="478" spans="1:15" ht="15" x14ac:dyDescent="0.25">
      <c r="A478" t="s">
        <v>483</v>
      </c>
      <c r="B478" t="s">
        <v>189</v>
      </c>
      <c r="C478">
        <v>57.5</v>
      </c>
      <c r="D478">
        <v>40</v>
      </c>
      <c r="E478">
        <f t="shared" si="28"/>
        <v>2.2933290718291848</v>
      </c>
      <c r="F478">
        <v>50</v>
      </c>
      <c r="G478">
        <f t="shared" si="29"/>
        <v>2.8666613397864809</v>
      </c>
      <c r="H478">
        <v>90</v>
      </c>
      <c r="I478">
        <f t="shared" si="30"/>
        <v>5.1599904116156656</v>
      </c>
      <c r="L478">
        <v>5</v>
      </c>
      <c r="M478">
        <v>9.7100000000000009</v>
      </c>
      <c r="N478">
        <f t="shared" si="31"/>
        <v>1.5628881827774737</v>
      </c>
      <c r="O478">
        <v>6.2</v>
      </c>
    </row>
    <row r="479" spans="1:15" ht="15" x14ac:dyDescent="0.25">
      <c r="A479" t="s">
        <v>481</v>
      </c>
      <c r="B479" t="s">
        <v>212</v>
      </c>
      <c r="C479">
        <v>57.2</v>
      </c>
      <c r="D479">
        <v>42</v>
      </c>
      <c r="E479">
        <f t="shared" si="28"/>
        <v>2.4168997272586372</v>
      </c>
      <c r="F479">
        <v>50</v>
      </c>
      <c r="G479">
        <f t="shared" si="29"/>
        <v>2.8772615800698063</v>
      </c>
      <c r="H479">
        <v>92</v>
      </c>
      <c r="I479">
        <f t="shared" si="30"/>
        <v>5.2941613073284435</v>
      </c>
      <c r="L479">
        <v>5.08</v>
      </c>
      <c r="M479">
        <v>10.130000000000001</v>
      </c>
      <c r="N479">
        <f t="shared" si="31"/>
        <v>1.6343395863991788</v>
      </c>
      <c r="O479">
        <v>6.45</v>
      </c>
    </row>
    <row r="480" spans="1:15" ht="15" x14ac:dyDescent="0.25">
      <c r="A480" t="s">
        <v>598</v>
      </c>
      <c r="B480" t="s">
        <v>351</v>
      </c>
      <c r="C480">
        <v>57</v>
      </c>
      <c r="D480">
        <v>43</v>
      </c>
      <c r="E480">
        <f t="shared" si="28"/>
        <v>2.480567865958621</v>
      </c>
      <c r="F480">
        <v>60</v>
      </c>
      <c r="G480">
        <f t="shared" si="29"/>
        <v>3.4612574873841226</v>
      </c>
      <c r="H480">
        <v>103</v>
      </c>
      <c r="I480">
        <f t="shared" si="30"/>
        <v>5.9418253533427441</v>
      </c>
      <c r="J480">
        <v>13.22</v>
      </c>
      <c r="M480">
        <v>8.65</v>
      </c>
      <c r="N480">
        <f t="shared" si="31"/>
        <v>1.3977668478423912</v>
      </c>
      <c r="O480">
        <v>6.08</v>
      </c>
    </row>
    <row r="481" spans="1:16" ht="15" x14ac:dyDescent="0.25">
      <c r="A481" t="s">
        <v>59</v>
      </c>
      <c r="B481" t="s">
        <v>599</v>
      </c>
      <c r="C481">
        <v>52.6</v>
      </c>
      <c r="D481">
        <v>35</v>
      </c>
      <c r="E481">
        <f t="shared" si="28"/>
        <v>2.1368198223331203</v>
      </c>
      <c r="F481">
        <v>44</v>
      </c>
      <c r="G481">
        <f t="shared" si="29"/>
        <v>2.686287776647351</v>
      </c>
      <c r="H481">
        <v>79</v>
      </c>
      <c r="I481">
        <f t="shared" si="30"/>
        <v>4.8231075989804717</v>
      </c>
      <c r="J481">
        <v>13.19</v>
      </c>
      <c r="M481">
        <v>9.25</v>
      </c>
      <c r="N481">
        <f t="shared" si="31"/>
        <v>1.5498477169220384</v>
      </c>
      <c r="O481">
        <v>5.96</v>
      </c>
    </row>
    <row r="482" spans="1:16" ht="15" x14ac:dyDescent="0.25">
      <c r="A482" t="s">
        <v>50</v>
      </c>
      <c r="B482" t="s">
        <v>337</v>
      </c>
      <c r="C482">
        <v>49.9</v>
      </c>
      <c r="D482">
        <v>52</v>
      </c>
      <c r="E482">
        <f t="shared" si="28"/>
        <v>3.2949637028663661</v>
      </c>
      <c r="F482">
        <v>62</v>
      </c>
      <c r="G482">
        <f t="shared" si="29"/>
        <v>3.9286105688022053</v>
      </c>
      <c r="H482">
        <v>114</v>
      </c>
      <c r="I482">
        <f t="shared" si="30"/>
        <v>7.2235742716685714</v>
      </c>
      <c r="J482">
        <v>12.25</v>
      </c>
      <c r="M482">
        <v>10.4</v>
      </c>
      <c r="N482">
        <f t="shared" si="31"/>
        <v>1.7844225870882398</v>
      </c>
      <c r="O482">
        <v>7.42</v>
      </c>
    </row>
    <row r="483" spans="1:16" ht="15" x14ac:dyDescent="0.25">
      <c r="A483" t="s">
        <v>480</v>
      </c>
      <c r="B483" t="s">
        <v>340</v>
      </c>
      <c r="C483">
        <v>47.7</v>
      </c>
      <c r="D483">
        <v>39</v>
      </c>
      <c r="E483">
        <f t="shared" si="28"/>
        <v>2.5511075212062297</v>
      </c>
      <c r="F483">
        <v>49</v>
      </c>
      <c r="G483">
        <f t="shared" si="29"/>
        <v>3.2052376548488528</v>
      </c>
      <c r="H483">
        <v>88</v>
      </c>
      <c r="I483">
        <f t="shared" si="30"/>
        <v>5.756345176055083</v>
      </c>
      <c r="J483">
        <v>14.15</v>
      </c>
      <c r="M483">
        <v>9.9</v>
      </c>
      <c r="N483">
        <f t="shared" si="31"/>
        <v>1.7335148874981572</v>
      </c>
      <c r="O483">
        <v>6.3</v>
      </c>
    </row>
    <row r="484" spans="1:16" ht="15" x14ac:dyDescent="0.25">
      <c r="A484" t="s">
        <v>600</v>
      </c>
      <c r="B484" t="s">
        <v>355</v>
      </c>
      <c r="C484">
        <v>39.6</v>
      </c>
      <c r="D484">
        <v>17</v>
      </c>
      <c r="E484">
        <f t="shared" si="28"/>
        <v>1.2680624306704826</v>
      </c>
      <c r="F484">
        <v>23</v>
      </c>
      <c r="G484">
        <f t="shared" si="29"/>
        <v>1.7156138767894764</v>
      </c>
      <c r="H484">
        <v>40</v>
      </c>
      <c r="I484">
        <f t="shared" si="30"/>
        <v>2.9836763074599593</v>
      </c>
      <c r="J484">
        <v>15.62</v>
      </c>
      <c r="M484">
        <v>6.24</v>
      </c>
      <c r="N484">
        <f t="shared" si="31"/>
        <v>1.1882657644154264</v>
      </c>
      <c r="O484">
        <v>6</v>
      </c>
    </row>
    <row r="485" spans="1:16" ht="15" x14ac:dyDescent="0.25">
      <c r="A485" s="1" t="s">
        <v>601</v>
      </c>
      <c r="B485" s="1" t="s">
        <v>177</v>
      </c>
      <c r="C485" s="1"/>
      <c r="D485" s="1">
        <v>35</v>
      </c>
      <c r="E485" t="str">
        <f t="shared" si="28"/>
        <v/>
      </c>
      <c r="F485">
        <v>48</v>
      </c>
      <c r="G485" t="str">
        <f t="shared" si="29"/>
        <v/>
      </c>
      <c r="H485" s="1">
        <v>83</v>
      </c>
      <c r="I485" t="str">
        <f t="shared" si="30"/>
        <v/>
      </c>
      <c r="J485">
        <v>14.62</v>
      </c>
      <c r="M485" s="1">
        <v>7.0600000000000005</v>
      </c>
      <c r="N485" t="str">
        <f t="shared" si="31"/>
        <v/>
      </c>
      <c r="O485">
        <v>4.95</v>
      </c>
      <c r="P485" s="1"/>
    </row>
    <row r="486" spans="1:16" ht="15" x14ac:dyDescent="0.25">
      <c r="A486" t="s">
        <v>133</v>
      </c>
      <c r="B486" t="s">
        <v>178</v>
      </c>
      <c r="C486">
        <v>64.3</v>
      </c>
      <c r="D486">
        <v>45</v>
      </c>
      <c r="E486">
        <f t="shared" si="28"/>
        <v>2.3843370129214514</v>
      </c>
      <c r="F486">
        <v>58</v>
      </c>
      <c r="G486">
        <f t="shared" si="29"/>
        <v>3.0731454833209817</v>
      </c>
      <c r="H486">
        <v>103</v>
      </c>
      <c r="I486">
        <f t="shared" si="30"/>
        <v>5.4574824962424326</v>
      </c>
      <c r="J486">
        <v>12.35</v>
      </c>
      <c r="M486">
        <v>10.66</v>
      </c>
      <c r="N486">
        <f t="shared" si="31"/>
        <v>1.6314799016389214</v>
      </c>
      <c r="O486">
        <v>6.68</v>
      </c>
    </row>
    <row r="487" spans="1:16" ht="15" x14ac:dyDescent="0.25">
      <c r="A487" t="s">
        <v>127</v>
      </c>
      <c r="B487" t="s">
        <v>340</v>
      </c>
      <c r="C487">
        <v>64.2</v>
      </c>
      <c r="D487">
        <v>36</v>
      </c>
      <c r="E487">
        <f t="shared" si="28"/>
        <v>1.9095655165519283</v>
      </c>
      <c r="F487">
        <v>38</v>
      </c>
      <c r="G487">
        <f t="shared" si="29"/>
        <v>2.0156524896937023</v>
      </c>
      <c r="H487">
        <v>74</v>
      </c>
      <c r="I487">
        <f t="shared" si="30"/>
        <v>3.9252180062456303</v>
      </c>
      <c r="J487">
        <v>13.35</v>
      </c>
      <c r="M487">
        <v>11.42</v>
      </c>
      <c r="N487">
        <f t="shared" si="31"/>
        <v>1.7490223368058184</v>
      </c>
      <c r="O487">
        <v>6.28</v>
      </c>
    </row>
    <row r="488" spans="1:16" ht="15" x14ac:dyDescent="0.25">
      <c r="A488" t="s">
        <v>14</v>
      </c>
      <c r="B488" t="s">
        <v>234</v>
      </c>
      <c r="C488">
        <v>63.9</v>
      </c>
      <c r="D488">
        <v>53</v>
      </c>
      <c r="E488">
        <f t="shared" si="28"/>
        <v>2.8206110969892673</v>
      </c>
      <c r="F488">
        <v>64</v>
      </c>
      <c r="G488">
        <f t="shared" si="29"/>
        <v>3.4060209473077947</v>
      </c>
      <c r="H488">
        <v>117</v>
      </c>
      <c r="I488">
        <f t="shared" si="30"/>
        <v>6.2266320442970624</v>
      </c>
      <c r="J488">
        <v>12.78</v>
      </c>
      <c r="M488">
        <v>10.73</v>
      </c>
      <c r="N488">
        <f t="shared" si="31"/>
        <v>1.6468195573586941</v>
      </c>
      <c r="O488">
        <v>6.28</v>
      </c>
    </row>
    <row r="489" spans="1:16" ht="15" x14ac:dyDescent="0.25">
      <c r="A489" t="s">
        <v>486</v>
      </c>
      <c r="B489" t="s">
        <v>487</v>
      </c>
      <c r="C489">
        <v>62.7</v>
      </c>
      <c r="D489">
        <v>56</v>
      </c>
      <c r="E489">
        <f t="shared" si="28"/>
        <v>3.0204014161788888</v>
      </c>
      <c r="F489">
        <v>65</v>
      </c>
      <c r="G489">
        <f t="shared" si="29"/>
        <v>3.5058230723504962</v>
      </c>
      <c r="H489">
        <v>121</v>
      </c>
      <c r="I489">
        <f t="shared" si="30"/>
        <v>6.526224488529385</v>
      </c>
      <c r="J489">
        <v>12.62</v>
      </c>
      <c r="M489">
        <v>13.68</v>
      </c>
      <c r="N489">
        <f t="shared" si="31"/>
        <v>2.117600961625604</v>
      </c>
      <c r="O489">
        <v>7.1000000000000005</v>
      </c>
    </row>
    <row r="490" spans="1:16" x14ac:dyDescent="0.3">
      <c r="A490" t="s">
        <v>90</v>
      </c>
      <c r="B490" t="s">
        <v>178</v>
      </c>
      <c r="C490">
        <v>60.2</v>
      </c>
      <c r="D490">
        <v>40</v>
      </c>
      <c r="E490">
        <f t="shared" si="28"/>
        <v>2.2202661654186233</v>
      </c>
      <c r="F490">
        <v>47</v>
      </c>
      <c r="G490">
        <f t="shared" si="29"/>
        <v>2.6088127443668823</v>
      </c>
      <c r="H490">
        <v>87</v>
      </c>
      <c r="I490">
        <f t="shared" si="30"/>
        <v>4.8290789097855056</v>
      </c>
      <c r="L490">
        <v>4.62</v>
      </c>
      <c r="M490">
        <v>9.59</v>
      </c>
      <c r="N490">
        <f t="shared" si="31"/>
        <v>1.5119696598552581</v>
      </c>
      <c r="O490">
        <v>6.2</v>
      </c>
    </row>
    <row r="491" spans="1:16" ht="15" x14ac:dyDescent="0.25">
      <c r="A491" t="s">
        <v>128</v>
      </c>
      <c r="B491" t="s">
        <v>491</v>
      </c>
      <c r="C491">
        <v>59</v>
      </c>
      <c r="D491">
        <v>28</v>
      </c>
      <c r="E491">
        <f t="shared" si="28"/>
        <v>1.5764240301154715</v>
      </c>
      <c r="F491">
        <v>38</v>
      </c>
      <c r="G491">
        <f t="shared" si="29"/>
        <v>2.1394326122995686</v>
      </c>
      <c r="H491">
        <v>66</v>
      </c>
      <c r="I491">
        <f t="shared" si="30"/>
        <v>3.7158566424150403</v>
      </c>
      <c r="J491">
        <v>16.47</v>
      </c>
      <c r="M491">
        <v>7.3</v>
      </c>
      <c r="N491">
        <f t="shared" si="31"/>
        <v>1.1614205472086443</v>
      </c>
      <c r="O491">
        <v>5.2700000000000005</v>
      </c>
    </row>
    <row r="492" spans="1:16" ht="15" x14ac:dyDescent="0.25">
      <c r="A492" t="s">
        <v>602</v>
      </c>
      <c r="B492" t="s">
        <v>240</v>
      </c>
      <c r="C492">
        <v>56.6</v>
      </c>
      <c r="D492">
        <v>36</v>
      </c>
      <c r="E492">
        <f t="shared" si="28"/>
        <v>2.0870994047986651</v>
      </c>
      <c r="F492">
        <v>46</v>
      </c>
      <c r="G492">
        <f t="shared" si="29"/>
        <v>2.6668492394649608</v>
      </c>
      <c r="H492">
        <v>82</v>
      </c>
      <c r="I492">
        <f t="shared" si="30"/>
        <v>4.7539486442636258</v>
      </c>
      <c r="J492">
        <v>13.25</v>
      </c>
      <c r="M492">
        <v>6.72</v>
      </c>
      <c r="N492">
        <f t="shared" si="31"/>
        <v>1.0893481407052308</v>
      </c>
      <c r="O492">
        <v>6.38</v>
      </c>
    </row>
    <row r="493" spans="1:16" x14ac:dyDescent="0.3">
      <c r="A493" t="s">
        <v>233</v>
      </c>
      <c r="B493" t="s">
        <v>232</v>
      </c>
      <c r="C493">
        <v>55.8</v>
      </c>
      <c r="D493">
        <v>45</v>
      </c>
      <c r="E493">
        <f t="shared" si="28"/>
        <v>2.6352100121670805</v>
      </c>
      <c r="F493">
        <v>59</v>
      </c>
      <c r="G493">
        <f t="shared" si="29"/>
        <v>3.4550531270635059</v>
      </c>
      <c r="H493">
        <v>104</v>
      </c>
      <c r="I493">
        <f t="shared" si="30"/>
        <v>6.0902631392305864</v>
      </c>
      <c r="J493">
        <v>13.47</v>
      </c>
      <c r="M493">
        <v>8.42</v>
      </c>
      <c r="N493">
        <f t="shared" si="31"/>
        <v>1.3737148131091985</v>
      </c>
      <c r="O493">
        <v>7.11</v>
      </c>
    </row>
    <row r="494" spans="1:16" ht="15" x14ac:dyDescent="0.25">
      <c r="A494" t="s">
        <v>603</v>
      </c>
      <c r="B494" t="s">
        <v>234</v>
      </c>
      <c r="C494">
        <v>55.5</v>
      </c>
      <c r="D494">
        <v>35</v>
      </c>
      <c r="E494">
        <f t="shared" si="28"/>
        <v>2.0574187199577612</v>
      </c>
      <c r="F494">
        <v>53</v>
      </c>
      <c r="G494">
        <f t="shared" si="29"/>
        <v>3.1155197759360385</v>
      </c>
      <c r="H494">
        <v>88</v>
      </c>
      <c r="I494">
        <f t="shared" si="30"/>
        <v>5.1729384958938001</v>
      </c>
      <c r="J494">
        <v>12.44</v>
      </c>
      <c r="M494">
        <v>6.51</v>
      </c>
      <c r="N494">
        <f t="shared" si="31"/>
        <v>1.0646845269596645</v>
      </c>
      <c r="O494">
        <v>7.2</v>
      </c>
    </row>
    <row r="495" spans="1:16" ht="15" x14ac:dyDescent="0.25">
      <c r="A495" t="s">
        <v>494</v>
      </c>
      <c r="B495" t="s">
        <v>345</v>
      </c>
      <c r="C495">
        <v>55.2</v>
      </c>
      <c r="D495">
        <v>43</v>
      </c>
      <c r="E495">
        <f t="shared" si="28"/>
        <v>2.5373710263726941</v>
      </c>
      <c r="F495">
        <v>47</v>
      </c>
      <c r="G495">
        <f t="shared" si="29"/>
        <v>2.7734055404538749</v>
      </c>
      <c r="H495">
        <v>90</v>
      </c>
      <c r="I495">
        <f t="shared" si="30"/>
        <v>5.3107765668265685</v>
      </c>
      <c r="L495">
        <v>5.58</v>
      </c>
      <c r="M495">
        <v>9.51</v>
      </c>
      <c r="N495">
        <f t="shared" si="31"/>
        <v>1.5591275859284734</v>
      </c>
      <c r="O495">
        <v>5.98</v>
      </c>
    </row>
    <row r="496" spans="1:16" ht="15" x14ac:dyDescent="0.25">
      <c r="A496" t="s">
        <v>494</v>
      </c>
      <c r="B496" t="s">
        <v>604</v>
      </c>
      <c r="C496">
        <v>55.2</v>
      </c>
      <c r="D496">
        <v>47</v>
      </c>
      <c r="E496">
        <f t="shared" si="28"/>
        <v>2.7734055404538749</v>
      </c>
      <c r="F496">
        <v>53</v>
      </c>
      <c r="G496">
        <f t="shared" si="29"/>
        <v>3.1274573115756459</v>
      </c>
      <c r="H496">
        <v>100</v>
      </c>
      <c r="I496">
        <f t="shared" si="30"/>
        <v>5.9008628520295208</v>
      </c>
      <c r="J496">
        <v>13.34</v>
      </c>
      <c r="M496">
        <v>10.35</v>
      </c>
      <c r="N496">
        <f t="shared" si="31"/>
        <v>1.6968423253795688</v>
      </c>
      <c r="O496">
        <v>6.05</v>
      </c>
    </row>
    <row r="497" spans="1:16" ht="15" x14ac:dyDescent="0.25">
      <c r="A497" t="s">
        <v>603</v>
      </c>
      <c r="B497" t="s">
        <v>605</v>
      </c>
      <c r="C497">
        <v>55.1</v>
      </c>
      <c r="D497">
        <v>29</v>
      </c>
      <c r="E497">
        <f t="shared" si="28"/>
        <v>1.71344098676857</v>
      </c>
      <c r="F497">
        <v>40</v>
      </c>
      <c r="G497">
        <f t="shared" si="29"/>
        <v>2.3633668783014761</v>
      </c>
      <c r="H497">
        <v>69</v>
      </c>
      <c r="I497">
        <f t="shared" si="30"/>
        <v>4.0768078650700454</v>
      </c>
      <c r="L497">
        <v>4.59</v>
      </c>
      <c r="M497">
        <v>9.6</v>
      </c>
      <c r="N497">
        <f t="shared" si="31"/>
        <v>1.5751698194144168</v>
      </c>
      <c r="O497">
        <v>7.03</v>
      </c>
    </row>
    <row r="498" spans="1:16" ht="15" x14ac:dyDescent="0.25">
      <c r="A498" t="s">
        <v>493</v>
      </c>
      <c r="B498" t="s">
        <v>340</v>
      </c>
      <c r="C498">
        <v>52</v>
      </c>
      <c r="D498">
        <v>37</v>
      </c>
      <c r="E498">
        <f t="shared" si="28"/>
        <v>2.2772834292051081</v>
      </c>
      <c r="F498">
        <v>44</v>
      </c>
      <c r="G498">
        <f t="shared" si="29"/>
        <v>2.7081208347303987</v>
      </c>
      <c r="H498">
        <v>81</v>
      </c>
      <c r="I498">
        <f t="shared" si="30"/>
        <v>4.9854042639355072</v>
      </c>
      <c r="J498">
        <v>14.38</v>
      </c>
      <c r="M498">
        <v>9.1300000000000008</v>
      </c>
      <c r="N498">
        <f t="shared" si="31"/>
        <v>1.5376738631223836</v>
      </c>
      <c r="O498">
        <v>6.15</v>
      </c>
    </row>
    <row r="499" spans="1:16" ht="15" x14ac:dyDescent="0.25">
      <c r="A499" t="s">
        <v>489</v>
      </c>
      <c r="B499" t="s">
        <v>490</v>
      </c>
      <c r="C499">
        <v>51.5</v>
      </c>
      <c r="D499">
        <v>35</v>
      </c>
      <c r="E499">
        <f t="shared" si="28"/>
        <v>2.1689229187565529</v>
      </c>
      <c r="F499">
        <v>46</v>
      </c>
      <c r="G499">
        <f t="shared" si="29"/>
        <v>2.8505844075086122</v>
      </c>
      <c r="H499">
        <v>81</v>
      </c>
      <c r="I499">
        <f t="shared" si="30"/>
        <v>5.019507326265165</v>
      </c>
      <c r="J499">
        <v>13.07</v>
      </c>
      <c r="M499">
        <v>9.44</v>
      </c>
      <c r="N499">
        <f t="shared" si="31"/>
        <v>1.5968243129651332</v>
      </c>
      <c r="O499">
        <v>6.42</v>
      </c>
    </row>
    <row r="500" spans="1:16" x14ac:dyDescent="0.3">
      <c r="A500" t="s">
        <v>606</v>
      </c>
      <c r="B500" t="s">
        <v>217</v>
      </c>
      <c r="C500">
        <v>51.5</v>
      </c>
      <c r="D500">
        <v>47</v>
      </c>
      <c r="E500">
        <f t="shared" si="28"/>
        <v>2.9125536337587996</v>
      </c>
      <c r="F500">
        <v>56</v>
      </c>
      <c r="G500">
        <f t="shared" si="29"/>
        <v>3.4702766700104846</v>
      </c>
      <c r="H500">
        <v>103</v>
      </c>
      <c r="I500">
        <f t="shared" si="30"/>
        <v>6.3828303037692837</v>
      </c>
      <c r="L500">
        <v>4.9000000000000004</v>
      </c>
      <c r="M500">
        <v>9.3800000000000008</v>
      </c>
      <c r="N500">
        <f t="shared" si="31"/>
        <v>1.5866750058912023</v>
      </c>
      <c r="O500">
        <v>6.55</v>
      </c>
    </row>
    <row r="501" spans="1:16" ht="15" x14ac:dyDescent="0.25">
      <c r="A501" t="s">
        <v>488</v>
      </c>
      <c r="B501" t="s">
        <v>336</v>
      </c>
      <c r="C501">
        <v>47.6</v>
      </c>
      <c r="D501">
        <v>45</v>
      </c>
      <c r="E501">
        <f t="shared" si="28"/>
        <v>2.9479475875226893</v>
      </c>
      <c r="F501">
        <v>52</v>
      </c>
      <c r="G501">
        <f t="shared" si="29"/>
        <v>3.4065172122484411</v>
      </c>
      <c r="H501">
        <v>97</v>
      </c>
      <c r="I501">
        <f t="shared" si="30"/>
        <v>6.3544647997711303</v>
      </c>
      <c r="J501">
        <v>12.31</v>
      </c>
      <c r="M501">
        <v>11.96</v>
      </c>
      <c r="N501">
        <f t="shared" si="31"/>
        <v>2.0962083610889972</v>
      </c>
      <c r="O501">
        <v>7.05</v>
      </c>
    </row>
    <row r="502" spans="1:16" ht="15" x14ac:dyDescent="0.25">
      <c r="A502" t="s">
        <v>276</v>
      </c>
      <c r="B502" t="s">
        <v>607</v>
      </c>
      <c r="C502">
        <v>41.3</v>
      </c>
      <c r="D502">
        <v>32</v>
      </c>
      <c r="E502">
        <f t="shared" si="28"/>
        <v>2.3171884231799242</v>
      </c>
      <c r="F502">
        <v>38</v>
      </c>
      <c r="G502">
        <f t="shared" si="29"/>
        <v>2.7516612525261599</v>
      </c>
      <c r="H502">
        <v>70</v>
      </c>
      <c r="I502">
        <f t="shared" si="30"/>
        <v>5.0688496757060841</v>
      </c>
      <c r="L502">
        <v>4.53</v>
      </c>
      <c r="M502">
        <v>8.25</v>
      </c>
      <c r="N502">
        <f t="shared" si="31"/>
        <v>1.5415347069972771</v>
      </c>
      <c r="O502">
        <v>5.77</v>
      </c>
    </row>
    <row r="503" spans="1:16" ht="15" x14ac:dyDescent="0.25">
      <c r="A503" t="s">
        <v>193</v>
      </c>
      <c r="B503" t="s">
        <v>194</v>
      </c>
      <c r="D503">
        <v>54</v>
      </c>
      <c r="E503" t="str">
        <f t="shared" si="28"/>
        <v/>
      </c>
      <c r="F503">
        <v>67</v>
      </c>
      <c r="G503" t="str">
        <f t="shared" si="29"/>
        <v/>
      </c>
      <c r="H503">
        <v>121</v>
      </c>
      <c r="I503" t="str">
        <f t="shared" si="30"/>
        <v/>
      </c>
      <c r="J503">
        <v>15</v>
      </c>
      <c r="M503">
        <v>9.66</v>
      </c>
      <c r="N503" t="str">
        <f t="shared" si="31"/>
        <v/>
      </c>
      <c r="O503">
        <v>5.67</v>
      </c>
    </row>
    <row r="504" spans="1:16" ht="15" x14ac:dyDescent="0.25">
      <c r="A504" t="s">
        <v>495</v>
      </c>
      <c r="B504" t="s">
        <v>608</v>
      </c>
      <c r="C504">
        <v>77</v>
      </c>
      <c r="D504">
        <v>62</v>
      </c>
      <c r="E504">
        <f t="shared" si="28"/>
        <v>2.8927697636396359</v>
      </c>
      <c r="F504">
        <v>75</v>
      </c>
      <c r="G504">
        <f t="shared" si="29"/>
        <v>3.4993182624673018</v>
      </c>
      <c r="H504">
        <v>137</v>
      </c>
      <c r="I504">
        <f t="shared" si="30"/>
        <v>6.3920880261069373</v>
      </c>
      <c r="L504">
        <v>4.8</v>
      </c>
      <c r="M504" s="3">
        <v>11.82</v>
      </c>
      <c r="N504">
        <f t="shared" si="31"/>
        <v>1.667830904610089</v>
      </c>
      <c r="O504">
        <v>6.5200000000000005</v>
      </c>
      <c r="P504" s="3"/>
    </row>
    <row r="505" spans="1:16" ht="15" x14ac:dyDescent="0.25">
      <c r="A505" t="s">
        <v>495</v>
      </c>
      <c r="B505" t="s">
        <v>496</v>
      </c>
      <c r="C505">
        <v>72.400000000000006</v>
      </c>
      <c r="D505">
        <v>57</v>
      </c>
      <c r="E505">
        <f t="shared" si="28"/>
        <v>2.7776206550034099</v>
      </c>
      <c r="F505">
        <v>73</v>
      </c>
      <c r="G505">
        <f t="shared" si="29"/>
        <v>3.5573036458815603</v>
      </c>
      <c r="H505">
        <v>130</v>
      </c>
      <c r="I505">
        <f t="shared" si="30"/>
        <v>6.3349243008849703</v>
      </c>
      <c r="J505">
        <v>13.7</v>
      </c>
      <c r="M505">
        <v>12.1</v>
      </c>
      <c r="N505">
        <f t="shared" si="31"/>
        <v>1.7554169462827622</v>
      </c>
      <c r="O505">
        <v>6.09</v>
      </c>
    </row>
    <row r="506" spans="1:16" ht="15" x14ac:dyDescent="0.25">
      <c r="A506" t="s">
        <v>1</v>
      </c>
      <c r="B506" t="s">
        <v>359</v>
      </c>
      <c r="C506">
        <v>64.5</v>
      </c>
      <c r="D506">
        <v>68</v>
      </c>
      <c r="E506">
        <f t="shared" si="28"/>
        <v>3.5951117029212112</v>
      </c>
      <c r="F506">
        <v>86</v>
      </c>
      <c r="G506">
        <f t="shared" si="29"/>
        <v>4.5467589184003554</v>
      </c>
      <c r="H506">
        <v>154</v>
      </c>
      <c r="I506">
        <f t="shared" si="30"/>
        <v>8.1418706213215675</v>
      </c>
      <c r="L506">
        <v>12.2</v>
      </c>
      <c r="M506">
        <v>12.07</v>
      </c>
      <c r="N506">
        <f t="shared" si="31"/>
        <v>1.8446915370646619</v>
      </c>
      <c r="O506">
        <v>7.9</v>
      </c>
    </row>
    <row r="507" spans="1:16" x14ac:dyDescent="0.3">
      <c r="A507" t="s">
        <v>357</v>
      </c>
      <c r="B507" t="s">
        <v>609</v>
      </c>
      <c r="C507">
        <v>60.8</v>
      </c>
      <c r="D507">
        <v>53</v>
      </c>
      <c r="E507">
        <f t="shared" si="28"/>
        <v>2.9213386618424462</v>
      </c>
      <c r="F507">
        <v>64</v>
      </c>
      <c r="G507">
        <f t="shared" si="29"/>
        <v>3.5276542331682368</v>
      </c>
      <c r="H507">
        <v>117</v>
      </c>
      <c r="I507">
        <f t="shared" si="30"/>
        <v>6.448992895010683</v>
      </c>
      <c r="L507">
        <v>12.6</v>
      </c>
      <c r="M507">
        <v>10.55</v>
      </c>
      <c r="N507">
        <f t="shared" si="31"/>
        <v>1.655904219111962</v>
      </c>
      <c r="O507">
        <v>6.1</v>
      </c>
    </row>
    <row r="508" spans="1:16" ht="15" x14ac:dyDescent="0.25">
      <c r="A508" t="s">
        <v>353</v>
      </c>
      <c r="B508" t="s">
        <v>354</v>
      </c>
      <c r="C508">
        <v>54.7</v>
      </c>
      <c r="D508">
        <v>43</v>
      </c>
      <c r="E508">
        <f t="shared" si="28"/>
        <v>2.5537140701972452</v>
      </c>
      <c r="F508">
        <v>52</v>
      </c>
      <c r="G508">
        <f t="shared" si="29"/>
        <v>3.0882123639594594</v>
      </c>
      <c r="H508">
        <v>95</v>
      </c>
      <c r="I508">
        <f t="shared" si="30"/>
        <v>5.6419264341567041</v>
      </c>
      <c r="L508">
        <v>13.6</v>
      </c>
      <c r="M508">
        <v>8.6999999999999993</v>
      </c>
      <c r="N508">
        <f t="shared" si="31"/>
        <v>1.4321942148187832</v>
      </c>
      <c r="O508">
        <v>6.25</v>
      </c>
    </row>
    <row r="509" spans="1:16" ht="15" x14ac:dyDescent="0.25">
      <c r="A509" t="s">
        <v>479</v>
      </c>
      <c r="B509" t="s">
        <v>610</v>
      </c>
      <c r="C509">
        <v>53.8</v>
      </c>
      <c r="D509">
        <v>45</v>
      </c>
      <c r="E509">
        <f t="shared" si="28"/>
        <v>2.703958965264972</v>
      </c>
      <c r="F509">
        <v>50</v>
      </c>
      <c r="G509">
        <f t="shared" si="29"/>
        <v>3.0043988502944132</v>
      </c>
      <c r="H509">
        <v>95</v>
      </c>
      <c r="I509">
        <f t="shared" si="30"/>
        <v>5.7083578155593848</v>
      </c>
      <c r="L509">
        <v>5.33</v>
      </c>
      <c r="M509">
        <v>6.45</v>
      </c>
      <c r="N509">
        <f t="shared" si="31"/>
        <v>1.0697703317894418</v>
      </c>
      <c r="O509">
        <v>5.79</v>
      </c>
    </row>
    <row r="510" spans="1:16" ht="15" x14ac:dyDescent="0.25">
      <c r="A510" t="s">
        <v>195</v>
      </c>
      <c r="B510" t="s">
        <v>189</v>
      </c>
      <c r="C510">
        <v>53.2</v>
      </c>
      <c r="D510">
        <v>30</v>
      </c>
      <c r="E510">
        <f t="shared" si="28"/>
        <v>1.8169604995519322</v>
      </c>
      <c r="F510">
        <v>40</v>
      </c>
      <c r="G510">
        <f t="shared" si="29"/>
        <v>2.4226139994025764</v>
      </c>
      <c r="H510">
        <v>70</v>
      </c>
      <c r="I510">
        <f t="shared" si="30"/>
        <v>4.2395744989545081</v>
      </c>
      <c r="J510">
        <v>13.4</v>
      </c>
      <c r="M510">
        <v>7.92</v>
      </c>
      <c r="N510">
        <f t="shared" si="31"/>
        <v>1.3202366777931434</v>
      </c>
      <c r="O510">
        <v>5.75</v>
      </c>
    </row>
    <row r="511" spans="1:16" ht="15" x14ac:dyDescent="0.25">
      <c r="A511" t="s">
        <v>479</v>
      </c>
      <c r="B511" t="s">
        <v>210</v>
      </c>
      <c r="C511">
        <v>53</v>
      </c>
      <c r="D511">
        <v>45</v>
      </c>
      <c r="E511">
        <f t="shared" si="28"/>
        <v>2.732693432687356</v>
      </c>
      <c r="F511">
        <v>50</v>
      </c>
      <c r="G511">
        <f t="shared" si="29"/>
        <v>3.0363260363192843</v>
      </c>
      <c r="H511">
        <v>95</v>
      </c>
      <c r="I511">
        <f t="shared" si="30"/>
        <v>5.7690194690066399</v>
      </c>
      <c r="J511">
        <v>14.2</v>
      </c>
      <c r="M511">
        <v>6.68</v>
      </c>
      <c r="N511">
        <f t="shared" si="31"/>
        <v>1.1154253419935105</v>
      </c>
      <c r="O511">
        <v>5.86</v>
      </c>
    </row>
    <row r="512" spans="1:16" ht="15" x14ac:dyDescent="0.25">
      <c r="A512" t="s">
        <v>237</v>
      </c>
      <c r="B512" t="s">
        <v>611</v>
      </c>
      <c r="C512">
        <v>52.5</v>
      </c>
      <c r="D512">
        <v>47</v>
      </c>
      <c r="E512">
        <f t="shared" si="28"/>
        <v>2.8732991263693672</v>
      </c>
      <c r="F512">
        <v>61</v>
      </c>
      <c r="G512">
        <f t="shared" si="29"/>
        <v>3.7291754618836466</v>
      </c>
      <c r="H512">
        <v>108</v>
      </c>
      <c r="I512">
        <f t="shared" si="30"/>
        <v>6.6024745882530143</v>
      </c>
      <c r="L512">
        <v>4.8899999999999997</v>
      </c>
      <c r="M512">
        <v>8.39</v>
      </c>
      <c r="N512">
        <f t="shared" si="31"/>
        <v>1.4069602604874967</v>
      </c>
      <c r="O512">
        <v>7.15</v>
      </c>
    </row>
    <row r="513" spans="1:15" ht="15" x14ac:dyDescent="0.25">
      <c r="A513" t="s">
        <v>237</v>
      </c>
      <c r="B513" t="s">
        <v>397</v>
      </c>
      <c r="C513">
        <v>52.3</v>
      </c>
      <c r="D513">
        <v>41</v>
      </c>
      <c r="E513">
        <f t="shared" si="28"/>
        <v>2.5132542522297383</v>
      </c>
      <c r="F513">
        <v>54</v>
      </c>
      <c r="G513">
        <f t="shared" si="29"/>
        <v>3.3101397468391678</v>
      </c>
      <c r="H513">
        <v>95</v>
      </c>
      <c r="I513">
        <f t="shared" si="30"/>
        <v>5.8233939990689061</v>
      </c>
      <c r="J513">
        <v>13.1</v>
      </c>
      <c r="M513">
        <v>8.99</v>
      </c>
      <c r="N513">
        <f t="shared" si="31"/>
        <v>1.5101735017884539</v>
      </c>
      <c r="O513">
        <v>6.84</v>
      </c>
    </row>
    <row r="514" spans="1:15" ht="15" x14ac:dyDescent="0.25">
      <c r="A514" t="s">
        <v>497</v>
      </c>
      <c r="B514" t="s">
        <v>612</v>
      </c>
      <c r="C514">
        <v>49.7</v>
      </c>
      <c r="D514">
        <v>40</v>
      </c>
      <c r="E514">
        <f t="shared" si="28"/>
        <v>2.5417798460090175</v>
      </c>
      <c r="F514">
        <v>50</v>
      </c>
      <c r="G514">
        <f t="shared" si="29"/>
        <v>3.1772248075112715</v>
      </c>
      <c r="H514">
        <v>90</v>
      </c>
      <c r="I514">
        <f t="shared" si="30"/>
        <v>5.7190046535202885</v>
      </c>
      <c r="L514">
        <v>5.33</v>
      </c>
      <c r="M514">
        <v>8.3000000000000007</v>
      </c>
      <c r="N514">
        <f t="shared" si="31"/>
        <v>1.4266871960566387</v>
      </c>
      <c r="O514">
        <v>5.65</v>
      </c>
    </row>
    <row r="515" spans="1:15" ht="15" x14ac:dyDescent="0.25">
      <c r="A515" t="s">
        <v>613</v>
      </c>
      <c r="B515" t="s">
        <v>187</v>
      </c>
      <c r="C515">
        <v>42.6</v>
      </c>
      <c r="D515">
        <v>26</v>
      </c>
      <c r="E515">
        <f t="shared" ref="E515:E578" si="32">IF(AND($C515&gt;0,D515&gt;0),D515/($C515^0.70558407859294),"")</f>
        <v>1.8419925838946933</v>
      </c>
      <c r="F515">
        <v>34</v>
      </c>
      <c r="G515">
        <f t="shared" ref="G515:G578" si="33">IF(AND($C515&gt;0,F515&gt;0),F515/($C515^0.70558407859294),"")</f>
        <v>2.4087595327853681</v>
      </c>
      <c r="H515">
        <v>60</v>
      </c>
      <c r="I515">
        <f t="shared" ref="I515:I578" si="34">IF(AND($C515&gt;0,H515&gt;0),H515/($C515^0.70558407859294),"")</f>
        <v>4.2507521166800615</v>
      </c>
      <c r="L515">
        <v>13</v>
      </c>
      <c r="M515">
        <v>9.41</v>
      </c>
      <c r="N515">
        <f t="shared" ref="N515:N578" si="35">IF(AND($C515&gt;0,M515&gt;0),M515/($C515^0.450818786555515),"")</f>
        <v>1.7338884960175143</v>
      </c>
      <c r="O515">
        <v>6.1</v>
      </c>
    </row>
    <row r="516" spans="1:15" ht="15" x14ac:dyDescent="0.25">
      <c r="A516" t="s">
        <v>55</v>
      </c>
      <c r="B516" t="s">
        <v>210</v>
      </c>
      <c r="C516">
        <v>70.099999999999994</v>
      </c>
      <c r="D516">
        <v>48</v>
      </c>
      <c r="E516">
        <f t="shared" si="32"/>
        <v>2.392940997142428</v>
      </c>
      <c r="F516">
        <v>62</v>
      </c>
      <c r="G516">
        <f t="shared" si="33"/>
        <v>3.0908821213089692</v>
      </c>
      <c r="H516">
        <v>110</v>
      </c>
      <c r="I516">
        <f t="shared" si="34"/>
        <v>5.4838231184513972</v>
      </c>
      <c r="J516">
        <v>13.9</v>
      </c>
      <c r="M516">
        <v>10.47</v>
      </c>
      <c r="N516">
        <f t="shared" si="35"/>
        <v>1.5412117966189656</v>
      </c>
      <c r="O516">
        <v>6.15</v>
      </c>
    </row>
    <row r="517" spans="1:15" ht="15" x14ac:dyDescent="0.25">
      <c r="A517" t="s">
        <v>520</v>
      </c>
      <c r="C517">
        <v>61.3</v>
      </c>
      <c r="D517">
        <v>40</v>
      </c>
      <c r="E517">
        <f t="shared" si="32"/>
        <v>2.1920796956736304</v>
      </c>
      <c r="F517">
        <v>51</v>
      </c>
      <c r="G517">
        <f t="shared" si="33"/>
        <v>2.7949016119838785</v>
      </c>
      <c r="H517">
        <v>91</v>
      </c>
      <c r="I517">
        <f t="shared" si="34"/>
        <v>4.9869813076575085</v>
      </c>
      <c r="L517">
        <v>5.26</v>
      </c>
      <c r="M517">
        <v>9.56</v>
      </c>
      <c r="N517">
        <f t="shared" si="35"/>
        <v>1.4949860153806667</v>
      </c>
      <c r="O517">
        <v>6.03</v>
      </c>
    </row>
    <row r="518" spans="1:15" ht="15" x14ac:dyDescent="0.25">
      <c r="A518" t="s">
        <v>614</v>
      </c>
      <c r="C518">
        <v>59.2</v>
      </c>
      <c r="D518">
        <v>28</v>
      </c>
      <c r="E518">
        <f t="shared" si="32"/>
        <v>1.5726643893106673</v>
      </c>
      <c r="F518">
        <v>34</v>
      </c>
      <c r="G518">
        <f t="shared" si="33"/>
        <v>1.9096639013058101</v>
      </c>
      <c r="H518">
        <v>62</v>
      </c>
      <c r="I518">
        <f t="shared" si="34"/>
        <v>3.4823282906164774</v>
      </c>
      <c r="L518">
        <v>5.19</v>
      </c>
      <c r="M518">
        <v>8.31</v>
      </c>
      <c r="N518">
        <f t="shared" si="35"/>
        <v>1.3200947460384438</v>
      </c>
      <c r="O518">
        <v>5.48</v>
      </c>
    </row>
    <row r="519" spans="1:15" ht="15" x14ac:dyDescent="0.25">
      <c r="A519" t="s">
        <v>42</v>
      </c>
      <c r="B519" t="s">
        <v>513</v>
      </c>
      <c r="C519">
        <v>57.3</v>
      </c>
      <c r="D519">
        <v>38</v>
      </c>
      <c r="E519">
        <f t="shared" si="32"/>
        <v>2.1840254140204278</v>
      </c>
      <c r="F519">
        <v>51</v>
      </c>
      <c r="G519">
        <f t="shared" si="33"/>
        <v>2.9311920030274163</v>
      </c>
      <c r="H519">
        <v>89</v>
      </c>
      <c r="I519">
        <f t="shared" si="34"/>
        <v>5.1152174170478446</v>
      </c>
      <c r="J519">
        <v>13.95</v>
      </c>
      <c r="M519">
        <v>8.5500000000000007</v>
      </c>
      <c r="N519">
        <f t="shared" si="35"/>
        <v>1.3783419732271014</v>
      </c>
      <c r="O519">
        <v>6.76</v>
      </c>
    </row>
    <row r="520" spans="1:15" ht="15" x14ac:dyDescent="0.25">
      <c r="A520" t="s">
        <v>366</v>
      </c>
      <c r="B520" t="s">
        <v>222</v>
      </c>
      <c r="C520">
        <v>52.3</v>
      </c>
      <c r="D520">
        <v>45</v>
      </c>
      <c r="E520">
        <f t="shared" si="32"/>
        <v>2.7584497890326398</v>
      </c>
      <c r="F520">
        <v>60</v>
      </c>
      <c r="G520">
        <f t="shared" si="33"/>
        <v>3.6779330520435196</v>
      </c>
      <c r="H520">
        <v>105</v>
      </c>
      <c r="I520">
        <f t="shared" si="34"/>
        <v>6.4363828410761599</v>
      </c>
      <c r="J520">
        <v>13.4</v>
      </c>
      <c r="M520">
        <v>9.25</v>
      </c>
      <c r="N520">
        <f t="shared" si="35"/>
        <v>1.5538492649102558</v>
      </c>
      <c r="O520">
        <v>6.4</v>
      </c>
    </row>
    <row r="521" spans="1:15" ht="15" x14ac:dyDescent="0.25">
      <c r="A521" t="s">
        <v>366</v>
      </c>
      <c r="C521">
        <v>51.9</v>
      </c>
      <c r="D521">
        <v>49</v>
      </c>
      <c r="E521">
        <f t="shared" si="32"/>
        <v>3.0199607616687154</v>
      </c>
      <c r="F521">
        <v>61</v>
      </c>
      <c r="G521">
        <f t="shared" si="33"/>
        <v>3.7595429890161558</v>
      </c>
      <c r="H521">
        <v>110</v>
      </c>
      <c r="I521">
        <f t="shared" si="34"/>
        <v>6.7795037506848717</v>
      </c>
      <c r="L521">
        <v>5.16</v>
      </c>
      <c r="M521">
        <v>9.14</v>
      </c>
      <c r="N521">
        <f t="shared" si="35"/>
        <v>1.5406944876229938</v>
      </c>
      <c r="O521">
        <v>6.2700000000000005</v>
      </c>
    </row>
    <row r="522" spans="1:15" ht="15" x14ac:dyDescent="0.25">
      <c r="A522" t="s">
        <v>122</v>
      </c>
      <c r="C522">
        <v>51.7</v>
      </c>
      <c r="D522">
        <v>39</v>
      </c>
      <c r="E522">
        <f t="shared" si="32"/>
        <v>2.4101993278467</v>
      </c>
      <c r="F522">
        <v>50</v>
      </c>
      <c r="G522">
        <f t="shared" si="33"/>
        <v>3.0899991382650001</v>
      </c>
      <c r="H522">
        <v>89</v>
      </c>
      <c r="I522">
        <f t="shared" si="34"/>
        <v>5.5001984661116996</v>
      </c>
      <c r="L522">
        <v>5.25</v>
      </c>
      <c r="M522">
        <v>9.24</v>
      </c>
      <c r="N522">
        <f t="shared" si="35"/>
        <v>1.5602645593118356</v>
      </c>
      <c r="O522">
        <v>5.92</v>
      </c>
    </row>
    <row r="523" spans="1:15" ht="15" x14ac:dyDescent="0.25">
      <c r="A523" t="s">
        <v>108</v>
      </c>
      <c r="B523" t="s">
        <v>109</v>
      </c>
      <c r="C523">
        <v>50.7</v>
      </c>
      <c r="D523">
        <v>32</v>
      </c>
      <c r="E523">
        <f t="shared" si="32"/>
        <v>2.0050421571488615</v>
      </c>
      <c r="F523">
        <v>38</v>
      </c>
      <c r="G523">
        <f t="shared" si="33"/>
        <v>2.3809875616142731</v>
      </c>
      <c r="H523">
        <v>70</v>
      </c>
      <c r="I523">
        <f t="shared" si="34"/>
        <v>4.3860297187631341</v>
      </c>
      <c r="J523">
        <v>13.7</v>
      </c>
      <c r="M523">
        <v>9.33</v>
      </c>
      <c r="N523">
        <f t="shared" si="35"/>
        <v>1.5893956660507365</v>
      </c>
      <c r="O523">
        <v>6.3</v>
      </c>
    </row>
    <row r="524" spans="1:15" ht="15" x14ac:dyDescent="0.25">
      <c r="A524" t="s">
        <v>515</v>
      </c>
      <c r="C524">
        <v>47.6</v>
      </c>
      <c r="D524">
        <v>31</v>
      </c>
      <c r="E524">
        <f t="shared" si="32"/>
        <v>2.0308083380711861</v>
      </c>
      <c r="F524">
        <v>42</v>
      </c>
      <c r="G524">
        <f t="shared" si="33"/>
        <v>2.7514177483545099</v>
      </c>
      <c r="H524">
        <v>73</v>
      </c>
      <c r="I524">
        <f t="shared" si="34"/>
        <v>4.7822260864256956</v>
      </c>
      <c r="L524">
        <v>5.53</v>
      </c>
      <c r="M524">
        <v>8.1999999999999993</v>
      </c>
      <c r="N524">
        <f t="shared" si="35"/>
        <v>1.4371997124523224</v>
      </c>
      <c r="O524">
        <v>5.48</v>
      </c>
    </row>
    <row r="525" spans="1:15" ht="15" x14ac:dyDescent="0.25">
      <c r="A525" t="s">
        <v>61</v>
      </c>
      <c r="C525">
        <v>46</v>
      </c>
      <c r="D525">
        <v>30</v>
      </c>
      <c r="E525">
        <f t="shared" si="32"/>
        <v>2.0132875232308867</v>
      </c>
      <c r="F525">
        <v>38</v>
      </c>
      <c r="G525">
        <f t="shared" si="33"/>
        <v>2.5501641960924566</v>
      </c>
      <c r="H525">
        <v>68</v>
      </c>
      <c r="I525">
        <f t="shared" si="34"/>
        <v>4.5634517193233428</v>
      </c>
      <c r="L525">
        <v>5.5</v>
      </c>
      <c r="M525">
        <v>4.88</v>
      </c>
      <c r="N525">
        <f t="shared" si="35"/>
        <v>0.86859505787553404</v>
      </c>
      <c r="O525">
        <v>5.89</v>
      </c>
    </row>
    <row r="526" spans="1:15" ht="15" x14ac:dyDescent="0.25">
      <c r="A526" t="s">
        <v>615</v>
      </c>
      <c r="B526" t="s">
        <v>616</v>
      </c>
      <c r="C526">
        <v>44.9</v>
      </c>
      <c r="D526">
        <v>29</v>
      </c>
      <c r="E526">
        <f t="shared" si="32"/>
        <v>1.9796995564275848</v>
      </c>
      <c r="F526">
        <v>36</v>
      </c>
      <c r="G526">
        <f t="shared" si="33"/>
        <v>2.4575580700480364</v>
      </c>
      <c r="H526">
        <v>65</v>
      </c>
      <c r="I526">
        <f t="shared" si="34"/>
        <v>4.4372576264756214</v>
      </c>
      <c r="J526">
        <v>13.6</v>
      </c>
      <c r="M526">
        <v>8.3000000000000007</v>
      </c>
      <c r="N526">
        <f t="shared" si="35"/>
        <v>1.4935315519757468</v>
      </c>
      <c r="O526">
        <v>6.05</v>
      </c>
    </row>
    <row r="527" spans="1:15" ht="15" x14ac:dyDescent="0.25">
      <c r="A527" t="s">
        <v>199</v>
      </c>
      <c r="B527" t="s">
        <v>193</v>
      </c>
      <c r="C527">
        <v>79.3</v>
      </c>
      <c r="D527">
        <v>55</v>
      </c>
      <c r="E527">
        <f t="shared" si="32"/>
        <v>2.5134240572967328</v>
      </c>
      <c r="F527">
        <v>71</v>
      </c>
      <c r="G527">
        <f t="shared" si="33"/>
        <v>3.2446019648739637</v>
      </c>
      <c r="H527">
        <v>126</v>
      </c>
      <c r="I527">
        <f t="shared" si="34"/>
        <v>5.7580260221706965</v>
      </c>
      <c r="J527">
        <v>14.37</v>
      </c>
      <c r="M527">
        <v>10.210000000000001</v>
      </c>
      <c r="N527">
        <f t="shared" si="35"/>
        <v>1.4216664298580826</v>
      </c>
      <c r="O527">
        <v>6.03</v>
      </c>
    </row>
    <row r="528" spans="1:15" ht="15" x14ac:dyDescent="0.25">
      <c r="A528" t="s">
        <v>193</v>
      </c>
      <c r="B528" t="s">
        <v>199</v>
      </c>
      <c r="C528">
        <v>79.3</v>
      </c>
      <c r="D528">
        <v>57</v>
      </c>
      <c r="E528">
        <f t="shared" si="32"/>
        <v>2.6048212957438865</v>
      </c>
      <c r="F528">
        <v>77</v>
      </c>
      <c r="G528">
        <f t="shared" si="33"/>
        <v>3.5187936802154258</v>
      </c>
      <c r="H528">
        <v>134</v>
      </c>
      <c r="I528">
        <f t="shared" si="34"/>
        <v>6.1236149759593124</v>
      </c>
      <c r="J528">
        <v>13.8</v>
      </c>
      <c r="M528">
        <v>10.51</v>
      </c>
      <c r="N528">
        <f t="shared" si="35"/>
        <v>1.4634391946923062</v>
      </c>
      <c r="O528">
        <v>5.51</v>
      </c>
    </row>
    <row r="529" spans="1:16" x14ac:dyDescent="0.3">
      <c r="A529" t="s">
        <v>114</v>
      </c>
      <c r="B529" t="s">
        <v>115</v>
      </c>
      <c r="C529">
        <v>67.5</v>
      </c>
      <c r="E529" t="str">
        <f t="shared" si="32"/>
        <v/>
      </c>
      <c r="G529" t="str">
        <f t="shared" si="33"/>
        <v/>
      </c>
      <c r="I529" t="str">
        <f t="shared" si="34"/>
        <v/>
      </c>
      <c r="L529">
        <v>5.22</v>
      </c>
      <c r="M529">
        <v>9.43</v>
      </c>
      <c r="N529">
        <f t="shared" si="35"/>
        <v>1.4119755797865923</v>
      </c>
      <c r="O529">
        <v>6.08</v>
      </c>
    </row>
    <row r="530" spans="1:16" ht="15" x14ac:dyDescent="0.25">
      <c r="A530" t="s">
        <v>202</v>
      </c>
      <c r="B530" t="s">
        <v>3</v>
      </c>
      <c r="C530">
        <v>67.400000000000006</v>
      </c>
      <c r="D530">
        <v>52</v>
      </c>
      <c r="E530">
        <f t="shared" si="32"/>
        <v>2.6652014168883191</v>
      </c>
      <c r="F530">
        <v>59</v>
      </c>
      <c r="G530">
        <f t="shared" si="33"/>
        <v>3.0239785307002083</v>
      </c>
      <c r="H530">
        <v>111</v>
      </c>
      <c r="I530">
        <f t="shared" si="34"/>
        <v>5.6891799475885279</v>
      </c>
      <c r="J530">
        <v>12.41</v>
      </c>
      <c r="M530">
        <v>11.02</v>
      </c>
      <c r="N530">
        <f t="shared" si="35"/>
        <v>1.6511531558327315</v>
      </c>
      <c r="O530">
        <v>6.1</v>
      </c>
    </row>
    <row r="531" spans="1:16" ht="15" x14ac:dyDescent="0.25">
      <c r="A531" t="s">
        <v>528</v>
      </c>
      <c r="B531" t="s">
        <v>109</v>
      </c>
      <c r="C531">
        <v>64.400000000000006</v>
      </c>
      <c r="E531" t="str">
        <f t="shared" si="32"/>
        <v/>
      </c>
      <c r="G531" t="str">
        <f t="shared" si="33"/>
        <v/>
      </c>
      <c r="I531" t="str">
        <f t="shared" si="34"/>
        <v/>
      </c>
      <c r="L531">
        <v>4.9400000000000004</v>
      </c>
      <c r="M531">
        <v>11.48</v>
      </c>
      <c r="N531">
        <f t="shared" si="35"/>
        <v>1.7557478946635394</v>
      </c>
      <c r="O531">
        <v>7.22</v>
      </c>
    </row>
    <row r="532" spans="1:16" ht="15" x14ac:dyDescent="0.25">
      <c r="A532" t="s">
        <v>3</v>
      </c>
      <c r="B532" t="s">
        <v>202</v>
      </c>
      <c r="C532">
        <v>63.9</v>
      </c>
      <c r="D532">
        <v>54</v>
      </c>
      <c r="E532">
        <f t="shared" si="32"/>
        <v>2.8738301742909518</v>
      </c>
      <c r="F532">
        <v>58</v>
      </c>
      <c r="G532">
        <f t="shared" si="33"/>
        <v>3.0867064834976889</v>
      </c>
      <c r="H532">
        <v>112</v>
      </c>
      <c r="I532">
        <f t="shared" si="34"/>
        <v>5.9605366577886407</v>
      </c>
      <c r="J532">
        <v>13.6</v>
      </c>
      <c r="M532">
        <v>10.57</v>
      </c>
      <c r="N532">
        <f t="shared" si="35"/>
        <v>1.6222630681529726</v>
      </c>
      <c r="O532">
        <v>6.15</v>
      </c>
    </row>
    <row r="533" spans="1:16" ht="15" x14ac:dyDescent="0.25">
      <c r="A533" t="s">
        <v>248</v>
      </c>
      <c r="B533" t="s">
        <v>249</v>
      </c>
      <c r="C533">
        <v>63.9</v>
      </c>
      <c r="E533" t="str">
        <f t="shared" si="32"/>
        <v/>
      </c>
      <c r="G533" t="str">
        <f t="shared" si="33"/>
        <v/>
      </c>
      <c r="I533" t="str">
        <f t="shared" si="34"/>
        <v/>
      </c>
      <c r="L533">
        <v>5.37</v>
      </c>
      <c r="M533">
        <v>9.83</v>
      </c>
      <c r="N533">
        <f t="shared" si="35"/>
        <v>1.5086893055765109</v>
      </c>
      <c r="O533">
        <v>6</v>
      </c>
    </row>
    <row r="534" spans="1:16" ht="15" x14ac:dyDescent="0.25">
      <c r="A534" s="1" t="s">
        <v>27</v>
      </c>
      <c r="B534" s="1" t="s">
        <v>375</v>
      </c>
      <c r="C534" s="1">
        <v>54.4</v>
      </c>
      <c r="D534" s="1">
        <v>48</v>
      </c>
      <c r="E534">
        <f t="shared" si="32"/>
        <v>2.8617407447346852</v>
      </c>
      <c r="F534">
        <v>60</v>
      </c>
      <c r="G534">
        <f t="shared" si="33"/>
        <v>3.5771759309183566</v>
      </c>
      <c r="H534" s="1">
        <v>108</v>
      </c>
      <c r="I534">
        <f t="shared" si="34"/>
        <v>6.4389166756530418</v>
      </c>
      <c r="J534">
        <v>13.5</v>
      </c>
      <c r="M534" s="1">
        <v>9.25</v>
      </c>
      <c r="N534">
        <f t="shared" si="35"/>
        <v>1.5265152343224784</v>
      </c>
      <c r="O534">
        <v>6.95</v>
      </c>
      <c r="P534" s="1"/>
    </row>
    <row r="535" spans="1:16" ht="15" x14ac:dyDescent="0.25">
      <c r="A535" t="s">
        <v>527</v>
      </c>
      <c r="B535" t="s">
        <v>617</v>
      </c>
      <c r="C535">
        <v>50.8</v>
      </c>
      <c r="E535" t="str">
        <f t="shared" si="32"/>
        <v/>
      </c>
      <c r="G535" t="str">
        <f t="shared" si="33"/>
        <v/>
      </c>
      <c r="I535" t="str">
        <f t="shared" si="34"/>
        <v/>
      </c>
      <c r="L535">
        <v>5.43</v>
      </c>
      <c r="M535">
        <v>8.1300000000000008</v>
      </c>
      <c r="N535">
        <f t="shared" si="35"/>
        <v>1.3837420437778378</v>
      </c>
      <c r="O535">
        <v>5.76</v>
      </c>
    </row>
    <row r="536" spans="1:16" ht="15" x14ac:dyDescent="0.25">
      <c r="A536" t="s">
        <v>246</v>
      </c>
      <c r="B536" t="s">
        <v>247</v>
      </c>
      <c r="C536">
        <v>48</v>
      </c>
      <c r="E536" t="str">
        <f t="shared" si="32"/>
        <v/>
      </c>
      <c r="G536" t="str">
        <f t="shared" si="33"/>
        <v/>
      </c>
      <c r="I536" t="str">
        <f t="shared" si="34"/>
        <v/>
      </c>
      <c r="L536">
        <v>5.19</v>
      </c>
      <c r="M536">
        <v>9.6199999999999992</v>
      </c>
      <c r="N536">
        <f t="shared" si="35"/>
        <v>1.6797317741554607</v>
      </c>
      <c r="O536">
        <v>6.3</v>
      </c>
    </row>
    <row r="537" spans="1:16" ht="15" x14ac:dyDescent="0.25">
      <c r="A537" t="s">
        <v>524</v>
      </c>
      <c r="B537" t="s">
        <v>523</v>
      </c>
      <c r="C537">
        <v>43.2</v>
      </c>
      <c r="E537" t="str">
        <f t="shared" si="32"/>
        <v/>
      </c>
      <c r="G537" t="str">
        <f t="shared" si="33"/>
        <v/>
      </c>
      <c r="I537" t="str">
        <f t="shared" si="34"/>
        <v/>
      </c>
      <c r="J537">
        <v>12.91</v>
      </c>
      <c r="M537">
        <v>8.5</v>
      </c>
      <c r="N537">
        <f t="shared" si="35"/>
        <v>1.5563674076719829</v>
      </c>
      <c r="O537">
        <v>6.82</v>
      </c>
    </row>
    <row r="538" spans="1:16" ht="15" x14ac:dyDescent="0.25">
      <c r="A538" t="s">
        <v>523</v>
      </c>
      <c r="B538" t="s">
        <v>524</v>
      </c>
      <c r="C538">
        <v>42.8</v>
      </c>
      <c r="D538">
        <v>48</v>
      </c>
      <c r="E538">
        <f t="shared" si="32"/>
        <v>3.3893817668297244</v>
      </c>
      <c r="F538">
        <v>55</v>
      </c>
      <c r="G538">
        <f t="shared" si="33"/>
        <v>3.883666607825726</v>
      </c>
      <c r="H538">
        <v>103</v>
      </c>
      <c r="I538">
        <f t="shared" si="34"/>
        <v>7.27304837465545</v>
      </c>
      <c r="J538">
        <v>12.5</v>
      </c>
      <c r="M538">
        <v>9.15</v>
      </c>
      <c r="N538">
        <f t="shared" si="35"/>
        <v>1.6824245376850029</v>
      </c>
      <c r="O538">
        <v>7.09</v>
      </c>
    </row>
    <row r="539" spans="1:16" ht="15" x14ac:dyDescent="0.25">
      <c r="A539" t="s">
        <v>618</v>
      </c>
      <c r="B539" t="s">
        <v>321</v>
      </c>
      <c r="D539">
        <v>36</v>
      </c>
      <c r="E539" t="str">
        <f t="shared" si="32"/>
        <v/>
      </c>
      <c r="F539">
        <v>47</v>
      </c>
      <c r="G539" t="str">
        <f t="shared" si="33"/>
        <v/>
      </c>
      <c r="H539">
        <v>83</v>
      </c>
      <c r="I539" t="str">
        <f t="shared" si="34"/>
        <v/>
      </c>
      <c r="J539">
        <v>14.62</v>
      </c>
      <c r="M539">
        <v>7.92</v>
      </c>
      <c r="N539" t="str">
        <f t="shared" si="35"/>
        <v/>
      </c>
      <c r="O539">
        <v>5.2</v>
      </c>
    </row>
    <row r="540" spans="1:16" ht="15" x14ac:dyDescent="0.25">
      <c r="A540" t="s">
        <v>63</v>
      </c>
      <c r="B540" t="s">
        <v>64</v>
      </c>
      <c r="C540">
        <v>69.7</v>
      </c>
      <c r="D540">
        <v>50</v>
      </c>
      <c r="E540">
        <f t="shared" si="32"/>
        <v>2.5027317488511867</v>
      </c>
      <c r="F540">
        <v>66</v>
      </c>
      <c r="G540">
        <f t="shared" si="33"/>
        <v>3.3036059084835663</v>
      </c>
      <c r="H540">
        <v>116</v>
      </c>
      <c r="I540">
        <f t="shared" si="34"/>
        <v>5.8063376573347529</v>
      </c>
      <c r="J540">
        <v>13.8</v>
      </c>
      <c r="M540">
        <v>8.93</v>
      </c>
      <c r="N540">
        <f t="shared" si="35"/>
        <v>1.3179152838628097</v>
      </c>
      <c r="O540">
        <v>6.3</v>
      </c>
    </row>
    <row r="541" spans="1:16" ht="15" x14ac:dyDescent="0.25">
      <c r="A541" t="s">
        <v>274</v>
      </c>
      <c r="B541" t="s">
        <v>259</v>
      </c>
      <c r="C541">
        <v>68.8</v>
      </c>
      <c r="D541">
        <v>56</v>
      </c>
      <c r="E541">
        <f t="shared" si="32"/>
        <v>2.8288823236963698</v>
      </c>
      <c r="F541">
        <v>72</v>
      </c>
      <c r="G541">
        <f t="shared" si="33"/>
        <v>3.6371344161810466</v>
      </c>
      <c r="H541">
        <v>128</v>
      </c>
      <c r="I541">
        <f t="shared" si="34"/>
        <v>6.466016739877416</v>
      </c>
      <c r="J541">
        <v>14</v>
      </c>
      <c r="M541">
        <v>11.26</v>
      </c>
      <c r="N541">
        <f t="shared" si="35"/>
        <v>1.6715485709367948</v>
      </c>
      <c r="O541">
        <v>6.07</v>
      </c>
    </row>
    <row r="542" spans="1:16" ht="15" x14ac:dyDescent="0.25">
      <c r="A542" t="s">
        <v>385</v>
      </c>
      <c r="B542" t="s">
        <v>529</v>
      </c>
      <c r="C542">
        <v>67.7</v>
      </c>
      <c r="E542" t="str">
        <f t="shared" si="32"/>
        <v/>
      </c>
      <c r="G542" t="str">
        <f t="shared" si="33"/>
        <v/>
      </c>
      <c r="I542" t="str">
        <f t="shared" si="34"/>
        <v/>
      </c>
      <c r="J542">
        <v>15.01</v>
      </c>
      <c r="M542">
        <v>7.2</v>
      </c>
      <c r="N542">
        <f t="shared" si="35"/>
        <v>1.0766355951587572</v>
      </c>
      <c r="O542">
        <v>5.13</v>
      </c>
    </row>
    <row r="543" spans="1:16" ht="15" x14ac:dyDescent="0.25">
      <c r="A543" t="s">
        <v>268</v>
      </c>
      <c r="B543" t="s">
        <v>269</v>
      </c>
      <c r="C543">
        <v>64.599999999999994</v>
      </c>
      <c r="D543">
        <v>48</v>
      </c>
      <c r="E543">
        <f t="shared" si="32"/>
        <v>2.5349534817843091</v>
      </c>
      <c r="F543">
        <v>56</v>
      </c>
      <c r="G543">
        <f t="shared" si="33"/>
        <v>2.9574457287483606</v>
      </c>
      <c r="H543">
        <v>104</v>
      </c>
      <c r="I543">
        <f t="shared" si="34"/>
        <v>5.4923992105326702</v>
      </c>
      <c r="J543">
        <v>13.8</v>
      </c>
      <c r="M543">
        <v>10.51</v>
      </c>
      <c r="N543">
        <f t="shared" si="35"/>
        <v>1.6051509822798196</v>
      </c>
      <c r="O543">
        <v>6.4</v>
      </c>
    </row>
    <row r="544" spans="1:16" x14ac:dyDescent="0.3">
      <c r="A544" t="s">
        <v>36</v>
      </c>
      <c r="B544" t="s">
        <v>533</v>
      </c>
      <c r="C544">
        <v>62.9</v>
      </c>
      <c r="D544">
        <v>53</v>
      </c>
      <c r="E544">
        <f t="shared" si="32"/>
        <v>2.8521779051266445</v>
      </c>
      <c r="F544">
        <v>64</v>
      </c>
      <c r="G544">
        <f t="shared" si="33"/>
        <v>3.4441393571340613</v>
      </c>
      <c r="H544">
        <v>117</v>
      </c>
      <c r="I544">
        <f t="shared" si="34"/>
        <v>6.2963172622607058</v>
      </c>
      <c r="J544">
        <v>12.3</v>
      </c>
      <c r="M544">
        <v>11.46</v>
      </c>
      <c r="N544">
        <f t="shared" si="35"/>
        <v>1.7714100986163008</v>
      </c>
      <c r="O544">
        <v>6.86</v>
      </c>
    </row>
    <row r="545" spans="1:15" ht="15" x14ac:dyDescent="0.25">
      <c r="A545" t="s">
        <v>58</v>
      </c>
      <c r="B545" t="s">
        <v>176</v>
      </c>
      <c r="C545">
        <v>55</v>
      </c>
      <c r="D545">
        <v>47</v>
      </c>
      <c r="E545">
        <f t="shared" si="32"/>
        <v>2.7805176310601785</v>
      </c>
      <c r="F545">
        <v>57</v>
      </c>
      <c r="G545">
        <f t="shared" si="33"/>
        <v>3.3721171270304291</v>
      </c>
      <c r="H545">
        <v>104</v>
      </c>
      <c r="I545">
        <f t="shared" si="34"/>
        <v>6.152634758090608</v>
      </c>
      <c r="J545">
        <v>13.9</v>
      </c>
      <c r="M545">
        <v>8.85</v>
      </c>
      <c r="N545">
        <f t="shared" si="35"/>
        <v>1.4532993350859014</v>
      </c>
      <c r="O545">
        <v>6.8</v>
      </c>
    </row>
    <row r="546" spans="1:15" ht="15" x14ac:dyDescent="0.25">
      <c r="A546" t="s">
        <v>78</v>
      </c>
      <c r="B546" t="s">
        <v>534</v>
      </c>
      <c r="C546">
        <v>54.1</v>
      </c>
      <c r="D546">
        <v>45</v>
      </c>
      <c r="E546">
        <f t="shared" si="32"/>
        <v>2.6933706202692052</v>
      </c>
      <c r="F546">
        <v>53</v>
      </c>
      <c r="G546">
        <f t="shared" si="33"/>
        <v>3.1721920638726191</v>
      </c>
      <c r="H546">
        <v>98</v>
      </c>
      <c r="I546">
        <f t="shared" si="34"/>
        <v>5.8655626841418247</v>
      </c>
      <c r="J546">
        <v>14</v>
      </c>
      <c r="M546">
        <v>9.02</v>
      </c>
      <c r="N546">
        <f t="shared" si="35"/>
        <v>1.4922742656710324</v>
      </c>
      <c r="O546">
        <v>6.15</v>
      </c>
    </row>
    <row r="547" spans="1:15" x14ac:dyDescent="0.3">
      <c r="A547" t="s">
        <v>48</v>
      </c>
      <c r="B547" t="s">
        <v>619</v>
      </c>
      <c r="C547">
        <v>53.8</v>
      </c>
      <c r="D547">
        <v>29</v>
      </c>
      <c r="E547">
        <f t="shared" si="32"/>
        <v>1.7425513331707596</v>
      </c>
      <c r="F547">
        <v>34</v>
      </c>
      <c r="G547">
        <f t="shared" si="33"/>
        <v>2.0429912182002008</v>
      </c>
      <c r="H547">
        <v>63</v>
      </c>
      <c r="I547">
        <f t="shared" si="34"/>
        <v>3.7855425513709604</v>
      </c>
      <c r="J547">
        <v>14.7</v>
      </c>
      <c r="M547">
        <v>5.72</v>
      </c>
      <c r="N547">
        <f t="shared" si="35"/>
        <v>0.94869555005203199</v>
      </c>
      <c r="O547">
        <v>5.25</v>
      </c>
    </row>
    <row r="548" spans="1:15" ht="15" x14ac:dyDescent="0.25">
      <c r="A548" t="s">
        <v>266</v>
      </c>
      <c r="B548" t="s">
        <v>267</v>
      </c>
      <c r="C548">
        <v>52.6</v>
      </c>
      <c r="D548">
        <v>31</v>
      </c>
      <c r="E548">
        <f t="shared" si="32"/>
        <v>1.8926118426379064</v>
      </c>
      <c r="F548">
        <v>38</v>
      </c>
      <c r="G548">
        <f t="shared" si="33"/>
        <v>2.3199758071045307</v>
      </c>
      <c r="H548">
        <v>69</v>
      </c>
      <c r="I548">
        <f t="shared" si="34"/>
        <v>4.2125876497424368</v>
      </c>
      <c r="J548">
        <v>13.5</v>
      </c>
      <c r="M548">
        <v>11.1</v>
      </c>
      <c r="N548">
        <f t="shared" si="35"/>
        <v>1.859817260306446</v>
      </c>
      <c r="O548">
        <v>6.78</v>
      </c>
    </row>
    <row r="549" spans="1:15" ht="15" x14ac:dyDescent="0.25">
      <c r="A549" t="s">
        <v>531</v>
      </c>
      <c r="B549" t="s">
        <v>532</v>
      </c>
      <c r="C549">
        <v>51.2</v>
      </c>
      <c r="D549">
        <v>44</v>
      </c>
      <c r="E549">
        <f t="shared" si="32"/>
        <v>2.7379089787616699</v>
      </c>
      <c r="F549">
        <v>53</v>
      </c>
      <c r="G549">
        <f t="shared" si="33"/>
        <v>3.2979358153265572</v>
      </c>
      <c r="H549">
        <v>97</v>
      </c>
      <c r="I549">
        <f t="shared" si="34"/>
        <v>6.0358447940882272</v>
      </c>
      <c r="J549">
        <v>13.4</v>
      </c>
      <c r="M549">
        <v>8.3000000000000007</v>
      </c>
      <c r="N549">
        <f t="shared" si="35"/>
        <v>1.407690185430813</v>
      </c>
      <c r="O549">
        <v>6.09</v>
      </c>
    </row>
    <row r="550" spans="1:15" ht="15" x14ac:dyDescent="0.25">
      <c r="A550" t="s">
        <v>377</v>
      </c>
      <c r="B550" t="s">
        <v>255</v>
      </c>
      <c r="C550">
        <v>44</v>
      </c>
      <c r="D550">
        <v>46</v>
      </c>
      <c r="E550">
        <f t="shared" si="32"/>
        <v>3.185398632139778</v>
      </c>
      <c r="F550">
        <v>58</v>
      </c>
      <c r="G550">
        <f t="shared" si="33"/>
        <v>4.0163721883501546</v>
      </c>
      <c r="H550">
        <v>104</v>
      </c>
      <c r="I550">
        <f t="shared" si="34"/>
        <v>7.2017708204899327</v>
      </c>
      <c r="J550">
        <v>13.4</v>
      </c>
      <c r="M550">
        <v>9.16</v>
      </c>
      <c r="N550">
        <f t="shared" si="35"/>
        <v>1.6633978365411164</v>
      </c>
      <c r="O550">
        <v>6.65</v>
      </c>
    </row>
    <row r="551" spans="1:15" ht="15" x14ac:dyDescent="0.25">
      <c r="A551" t="s">
        <v>103</v>
      </c>
      <c r="B551" t="s">
        <v>620</v>
      </c>
      <c r="C551">
        <v>41.6</v>
      </c>
      <c r="D551">
        <v>36</v>
      </c>
      <c r="E551">
        <f t="shared" si="32"/>
        <v>2.5935583601729153</v>
      </c>
      <c r="F551">
        <v>45</v>
      </c>
      <c r="G551">
        <f t="shared" si="33"/>
        <v>3.2419479502161441</v>
      </c>
      <c r="H551">
        <v>81</v>
      </c>
      <c r="I551">
        <f t="shared" si="34"/>
        <v>5.835506310389059</v>
      </c>
      <c r="J551">
        <v>12.9</v>
      </c>
      <c r="M551">
        <v>7.97</v>
      </c>
      <c r="N551">
        <f t="shared" si="35"/>
        <v>1.4843647444832608</v>
      </c>
      <c r="O551">
        <v>6.48</v>
      </c>
    </row>
    <row r="552" spans="1:15" x14ac:dyDescent="0.3">
      <c r="A552" t="s">
        <v>102</v>
      </c>
      <c r="B552" t="s">
        <v>542</v>
      </c>
      <c r="C552">
        <v>77.900000000000006</v>
      </c>
      <c r="E552" t="str">
        <f t="shared" si="32"/>
        <v/>
      </c>
      <c r="G552" t="str">
        <f t="shared" si="33"/>
        <v/>
      </c>
      <c r="I552" t="str">
        <f t="shared" si="34"/>
        <v/>
      </c>
      <c r="J552">
        <v>14.1</v>
      </c>
      <c r="M552">
        <v>9.7799999999999994</v>
      </c>
      <c r="N552">
        <f t="shared" si="35"/>
        <v>1.372771434095857</v>
      </c>
      <c r="O552">
        <v>6.07</v>
      </c>
    </row>
    <row r="553" spans="1:15" ht="15" x14ac:dyDescent="0.25">
      <c r="A553" t="s">
        <v>127</v>
      </c>
      <c r="B553" t="s">
        <v>392</v>
      </c>
      <c r="C553">
        <v>71.7</v>
      </c>
      <c r="D553">
        <v>58</v>
      </c>
      <c r="E553">
        <f t="shared" si="32"/>
        <v>2.8457924300990389</v>
      </c>
      <c r="F553">
        <v>66</v>
      </c>
      <c r="G553">
        <f t="shared" si="33"/>
        <v>3.2383155239058028</v>
      </c>
      <c r="H553">
        <v>124</v>
      </c>
      <c r="I553">
        <f t="shared" si="34"/>
        <v>6.0841079540048417</v>
      </c>
      <c r="L553">
        <v>5.09</v>
      </c>
      <c r="M553">
        <v>10.49</v>
      </c>
      <c r="N553">
        <f t="shared" si="35"/>
        <v>1.5285251679597136</v>
      </c>
      <c r="O553">
        <v>6.05</v>
      </c>
    </row>
    <row r="554" spans="1:15" ht="15" x14ac:dyDescent="0.25">
      <c r="A554" t="s">
        <v>274</v>
      </c>
      <c r="B554" t="s">
        <v>386</v>
      </c>
      <c r="C554">
        <v>68.3</v>
      </c>
      <c r="D554">
        <v>58</v>
      </c>
      <c r="E554">
        <f t="shared" si="32"/>
        <v>2.9450315491679597</v>
      </c>
      <c r="F554">
        <v>63</v>
      </c>
      <c r="G554">
        <f t="shared" si="33"/>
        <v>3.1989135792686456</v>
      </c>
      <c r="H554">
        <v>121</v>
      </c>
      <c r="I554">
        <f t="shared" si="34"/>
        <v>6.1439451284366058</v>
      </c>
      <c r="L554">
        <v>4.87</v>
      </c>
      <c r="M554">
        <v>9.74</v>
      </c>
      <c r="N554">
        <f t="shared" si="35"/>
        <v>1.4506666975380076</v>
      </c>
      <c r="O554">
        <v>6.86</v>
      </c>
    </row>
    <row r="555" spans="1:15" ht="15" x14ac:dyDescent="0.25">
      <c r="A555" t="s">
        <v>539</v>
      </c>
      <c r="B555" t="s">
        <v>540</v>
      </c>
      <c r="C555">
        <v>68.3</v>
      </c>
      <c r="D555">
        <v>50</v>
      </c>
      <c r="E555">
        <f t="shared" si="32"/>
        <v>2.538820301006862</v>
      </c>
      <c r="F555">
        <v>64</v>
      </c>
      <c r="G555">
        <f t="shared" si="33"/>
        <v>3.2496899852887831</v>
      </c>
      <c r="H555">
        <v>114</v>
      </c>
      <c r="I555">
        <f t="shared" si="34"/>
        <v>5.7885102862956446</v>
      </c>
      <c r="L555">
        <v>15.4</v>
      </c>
      <c r="M555">
        <v>7.33</v>
      </c>
      <c r="N555">
        <f t="shared" si="35"/>
        <v>1.0917235003032439</v>
      </c>
      <c r="O555">
        <v>5.36</v>
      </c>
    </row>
    <row r="556" spans="1:15" ht="15" x14ac:dyDescent="0.25">
      <c r="A556" t="s">
        <v>539</v>
      </c>
      <c r="B556" t="s">
        <v>621</v>
      </c>
      <c r="C556">
        <v>66.900000000000006</v>
      </c>
      <c r="D556">
        <v>52</v>
      </c>
      <c r="E556">
        <f t="shared" si="32"/>
        <v>2.6792407394624349</v>
      </c>
      <c r="F556">
        <v>60</v>
      </c>
      <c r="G556">
        <f t="shared" si="33"/>
        <v>3.0914316224566556</v>
      </c>
      <c r="H556">
        <v>112</v>
      </c>
      <c r="I556">
        <f t="shared" si="34"/>
        <v>5.7706723619190905</v>
      </c>
      <c r="J556">
        <v>14.4</v>
      </c>
      <c r="M556">
        <v>9.15</v>
      </c>
      <c r="N556">
        <f t="shared" si="35"/>
        <v>1.3755763697288483</v>
      </c>
      <c r="O556">
        <v>5.55</v>
      </c>
    </row>
    <row r="557" spans="1:15" ht="15" x14ac:dyDescent="0.25">
      <c r="A557" t="s">
        <v>4</v>
      </c>
      <c r="B557" t="s">
        <v>543</v>
      </c>
      <c r="C557">
        <v>66.099999999999994</v>
      </c>
      <c r="D557">
        <v>45</v>
      </c>
      <c r="E557">
        <f t="shared" si="32"/>
        <v>2.3383383055821474</v>
      </c>
      <c r="F557">
        <v>55</v>
      </c>
      <c r="G557">
        <f t="shared" si="33"/>
        <v>2.8579690401559579</v>
      </c>
      <c r="H557">
        <v>100</v>
      </c>
      <c r="I557">
        <f t="shared" si="34"/>
        <v>5.1963073457381048</v>
      </c>
      <c r="L557">
        <v>5.35</v>
      </c>
      <c r="M557">
        <v>7.38</v>
      </c>
      <c r="N557">
        <f t="shared" si="35"/>
        <v>1.1155148306868945</v>
      </c>
      <c r="O557">
        <v>5.14</v>
      </c>
    </row>
    <row r="558" spans="1:15" ht="15" x14ac:dyDescent="0.25">
      <c r="A558" t="s">
        <v>110</v>
      </c>
      <c r="B558" t="s">
        <v>391</v>
      </c>
      <c r="C558">
        <v>61</v>
      </c>
      <c r="D558">
        <v>44</v>
      </c>
      <c r="E558">
        <f t="shared" si="32"/>
        <v>2.4196489949839837</v>
      </c>
      <c r="F558">
        <v>55</v>
      </c>
      <c r="G558">
        <f t="shared" si="33"/>
        <v>3.0245612437299796</v>
      </c>
      <c r="H558">
        <v>99</v>
      </c>
      <c r="I558">
        <f t="shared" si="34"/>
        <v>5.4442102387139633</v>
      </c>
      <c r="L558">
        <v>5.09</v>
      </c>
      <c r="M558">
        <v>10.82</v>
      </c>
      <c r="N558">
        <f t="shared" si="35"/>
        <v>1.6957703244399713</v>
      </c>
      <c r="O558">
        <v>6.02</v>
      </c>
    </row>
    <row r="559" spans="1:15" ht="15" x14ac:dyDescent="0.25">
      <c r="A559" t="s">
        <v>622</v>
      </c>
      <c r="B559" t="s">
        <v>490</v>
      </c>
      <c r="C559">
        <v>59.8</v>
      </c>
      <c r="D559">
        <v>34</v>
      </c>
      <c r="E559">
        <f t="shared" si="32"/>
        <v>1.8961244973030231</v>
      </c>
      <c r="F559">
        <v>44</v>
      </c>
      <c r="G559">
        <f t="shared" si="33"/>
        <v>2.4538081729803829</v>
      </c>
      <c r="H559">
        <v>78</v>
      </c>
      <c r="I559">
        <f t="shared" si="34"/>
        <v>4.3499326702834065</v>
      </c>
      <c r="J559">
        <v>14.02</v>
      </c>
      <c r="M559">
        <v>8.2799999999999994</v>
      </c>
      <c r="N559">
        <f t="shared" si="35"/>
        <v>1.3093630014722635</v>
      </c>
      <c r="O559">
        <v>6.43</v>
      </c>
    </row>
    <row r="560" spans="1:15" x14ac:dyDescent="0.3">
      <c r="A560" t="s">
        <v>211</v>
      </c>
      <c r="B560" t="s">
        <v>212</v>
      </c>
      <c r="C560">
        <v>59.4</v>
      </c>
      <c r="D560">
        <v>47</v>
      </c>
      <c r="E560">
        <f t="shared" si="32"/>
        <v>2.6335549442159141</v>
      </c>
      <c r="F560">
        <v>60</v>
      </c>
      <c r="G560">
        <f t="shared" si="33"/>
        <v>3.3619850351692522</v>
      </c>
      <c r="H560">
        <v>107</v>
      </c>
      <c r="I560">
        <f t="shared" si="34"/>
        <v>5.9955399793851658</v>
      </c>
      <c r="J560">
        <v>13.3</v>
      </c>
      <c r="M560">
        <v>9.4700000000000006</v>
      </c>
      <c r="N560">
        <f t="shared" si="35"/>
        <v>1.502082292011099</v>
      </c>
      <c r="O560">
        <v>6.23</v>
      </c>
    </row>
    <row r="561" spans="1:15" ht="15" x14ac:dyDescent="0.25">
      <c r="A561" t="s">
        <v>388</v>
      </c>
      <c r="B561" t="s">
        <v>389</v>
      </c>
      <c r="C561">
        <v>59</v>
      </c>
      <c r="D561">
        <v>50</v>
      </c>
      <c r="E561">
        <f t="shared" si="32"/>
        <v>2.8150429109204849</v>
      </c>
      <c r="F561">
        <v>60</v>
      </c>
      <c r="G561">
        <f t="shared" si="33"/>
        <v>3.3780514931045822</v>
      </c>
      <c r="H561">
        <v>110</v>
      </c>
      <c r="I561">
        <f t="shared" si="34"/>
        <v>6.1930944040250671</v>
      </c>
      <c r="L561">
        <v>4.68</v>
      </c>
      <c r="M561">
        <v>8.92</v>
      </c>
      <c r="N561">
        <f t="shared" si="35"/>
        <v>1.4191604494659051</v>
      </c>
      <c r="O561">
        <v>6.1</v>
      </c>
    </row>
    <row r="562" spans="1:15" ht="15" x14ac:dyDescent="0.25">
      <c r="A562" t="s">
        <v>228</v>
      </c>
      <c r="B562" t="s">
        <v>490</v>
      </c>
      <c r="C562">
        <v>58.9</v>
      </c>
      <c r="D562">
        <v>37</v>
      </c>
      <c r="E562">
        <f t="shared" si="32"/>
        <v>2.0856265885750305</v>
      </c>
      <c r="F562">
        <v>47</v>
      </c>
      <c r="G562">
        <f t="shared" si="33"/>
        <v>2.649309450352066</v>
      </c>
      <c r="H562">
        <v>84</v>
      </c>
      <c r="I562">
        <f t="shared" si="34"/>
        <v>4.7349360389270965</v>
      </c>
      <c r="J562">
        <v>14.6</v>
      </c>
      <c r="M562">
        <v>9.15</v>
      </c>
      <c r="N562">
        <f t="shared" si="35"/>
        <v>1.4568668616220795</v>
      </c>
      <c r="O562">
        <v>6.47</v>
      </c>
    </row>
    <row r="563" spans="1:15" ht="15" x14ac:dyDescent="0.25">
      <c r="A563" t="s">
        <v>31</v>
      </c>
      <c r="B563" t="s">
        <v>206</v>
      </c>
      <c r="C563">
        <v>57</v>
      </c>
      <c r="D563">
        <v>29</v>
      </c>
      <c r="E563">
        <f t="shared" si="32"/>
        <v>1.672941118902326</v>
      </c>
      <c r="F563">
        <v>41</v>
      </c>
      <c r="G563">
        <f t="shared" si="33"/>
        <v>2.3651926163791503</v>
      </c>
      <c r="H563">
        <v>70</v>
      </c>
      <c r="I563">
        <f t="shared" si="34"/>
        <v>4.0381337352814768</v>
      </c>
      <c r="J563">
        <v>13.4</v>
      </c>
      <c r="M563">
        <v>10.07</v>
      </c>
      <c r="N563">
        <f t="shared" si="35"/>
        <v>1.6272268390488878</v>
      </c>
      <c r="O563">
        <v>6.45</v>
      </c>
    </row>
    <row r="564" spans="1:15" ht="15" x14ac:dyDescent="0.25">
      <c r="A564" t="s">
        <v>385</v>
      </c>
      <c r="B564" t="s">
        <v>384</v>
      </c>
      <c r="C564">
        <v>56.3</v>
      </c>
      <c r="D564">
        <v>37</v>
      </c>
      <c r="E564">
        <f t="shared" si="32"/>
        <v>2.1531330693979513</v>
      </c>
      <c r="F564">
        <v>45</v>
      </c>
      <c r="G564">
        <f t="shared" si="33"/>
        <v>2.6186753546731842</v>
      </c>
      <c r="H564">
        <v>82</v>
      </c>
      <c r="I564">
        <f t="shared" si="34"/>
        <v>4.7718084240711356</v>
      </c>
      <c r="J564">
        <v>13.2</v>
      </c>
      <c r="M564">
        <v>8.58</v>
      </c>
      <c r="N564">
        <f t="shared" si="35"/>
        <v>1.3942004463105451</v>
      </c>
      <c r="O564">
        <v>5.81</v>
      </c>
    </row>
    <row r="565" spans="1:15" ht="15" x14ac:dyDescent="0.25">
      <c r="A565" t="s">
        <v>623</v>
      </c>
      <c r="B565" t="s">
        <v>323</v>
      </c>
      <c r="C565">
        <v>55.2</v>
      </c>
      <c r="D565">
        <v>18</v>
      </c>
      <c r="E565">
        <f t="shared" si="32"/>
        <v>1.0621553133653137</v>
      </c>
      <c r="F565">
        <v>27</v>
      </c>
      <c r="G565">
        <f t="shared" si="33"/>
        <v>1.5932329700479706</v>
      </c>
      <c r="H565">
        <v>45</v>
      </c>
      <c r="I565">
        <f t="shared" si="34"/>
        <v>2.6553882834132843</v>
      </c>
      <c r="J565">
        <v>14</v>
      </c>
      <c r="M565">
        <v>5.7</v>
      </c>
      <c r="N565">
        <f t="shared" si="35"/>
        <v>0.93449287484671917</v>
      </c>
      <c r="O565">
        <v>5.29</v>
      </c>
    </row>
    <row r="566" spans="1:15" ht="15" x14ac:dyDescent="0.25">
      <c r="A566" t="s">
        <v>37</v>
      </c>
      <c r="B566" t="s">
        <v>387</v>
      </c>
      <c r="C566">
        <v>55.2</v>
      </c>
      <c r="D566">
        <v>55</v>
      </c>
      <c r="E566">
        <f t="shared" si="32"/>
        <v>3.2454745686162365</v>
      </c>
      <c r="F566">
        <v>66</v>
      </c>
      <c r="G566">
        <f t="shared" si="33"/>
        <v>3.8945694823394836</v>
      </c>
      <c r="H566">
        <v>121</v>
      </c>
      <c r="I566">
        <f t="shared" si="34"/>
        <v>7.1400440509557201</v>
      </c>
      <c r="L566">
        <v>4.87</v>
      </c>
      <c r="M566">
        <v>10.24</v>
      </c>
      <c r="N566">
        <f t="shared" si="35"/>
        <v>1.6788082523562111</v>
      </c>
      <c r="O566">
        <v>6.95</v>
      </c>
    </row>
    <row r="567" spans="1:15" ht="15" x14ac:dyDescent="0.25">
      <c r="A567" t="s">
        <v>86</v>
      </c>
      <c r="B567" t="s">
        <v>536</v>
      </c>
      <c r="C567">
        <v>52.6</v>
      </c>
      <c r="D567">
        <v>44</v>
      </c>
      <c r="E567">
        <f t="shared" si="32"/>
        <v>2.686287776647351</v>
      </c>
      <c r="F567">
        <v>57</v>
      </c>
      <c r="G567">
        <f t="shared" si="33"/>
        <v>3.4799637106567958</v>
      </c>
      <c r="H567">
        <v>101</v>
      </c>
      <c r="I567">
        <f t="shared" si="34"/>
        <v>6.1662514873041472</v>
      </c>
      <c r="J567">
        <v>13.35</v>
      </c>
      <c r="M567">
        <v>9.73</v>
      </c>
      <c r="N567">
        <f t="shared" si="35"/>
        <v>1.6302722470974524</v>
      </c>
      <c r="O567">
        <v>6.09</v>
      </c>
    </row>
    <row r="568" spans="1:15" ht="15" x14ac:dyDescent="0.25">
      <c r="A568" t="s">
        <v>275</v>
      </c>
      <c r="B568" t="s">
        <v>624</v>
      </c>
      <c r="C568">
        <v>51.4</v>
      </c>
      <c r="D568">
        <v>40</v>
      </c>
      <c r="E568">
        <f t="shared" si="32"/>
        <v>2.4821707610851456</v>
      </c>
      <c r="F568">
        <v>50</v>
      </c>
      <c r="G568">
        <f t="shared" si="33"/>
        <v>3.1027134513564318</v>
      </c>
      <c r="H568">
        <v>90</v>
      </c>
      <c r="I568">
        <f t="shared" si="34"/>
        <v>5.5848842124415778</v>
      </c>
      <c r="J568">
        <v>13.43</v>
      </c>
      <c r="M568">
        <v>8.8800000000000008</v>
      </c>
      <c r="N568">
        <f t="shared" si="35"/>
        <v>1.5034142024856374</v>
      </c>
      <c r="O568">
        <v>6.5</v>
      </c>
    </row>
    <row r="569" spans="1:15" ht="15" x14ac:dyDescent="0.25">
      <c r="A569" t="s">
        <v>4</v>
      </c>
      <c r="B569" t="s">
        <v>202</v>
      </c>
      <c r="C569">
        <v>51.2</v>
      </c>
      <c r="D569">
        <v>35</v>
      </c>
      <c r="E569">
        <f t="shared" si="32"/>
        <v>2.1778821421967831</v>
      </c>
      <c r="F569">
        <v>43</v>
      </c>
      <c r="G569">
        <f t="shared" si="33"/>
        <v>2.6756837746989048</v>
      </c>
      <c r="H569">
        <v>78</v>
      </c>
      <c r="I569">
        <f t="shared" si="34"/>
        <v>4.8535659168956879</v>
      </c>
      <c r="L569">
        <v>14.8</v>
      </c>
      <c r="M569">
        <v>7.95</v>
      </c>
      <c r="N569">
        <f t="shared" si="35"/>
        <v>1.3483297559246943</v>
      </c>
      <c r="O569">
        <v>5.78</v>
      </c>
    </row>
    <row r="570" spans="1:15" ht="15" x14ac:dyDescent="0.25">
      <c r="A570" t="s">
        <v>275</v>
      </c>
      <c r="B570" t="s">
        <v>390</v>
      </c>
      <c r="C570">
        <v>51.1</v>
      </c>
      <c r="D570">
        <v>38</v>
      </c>
      <c r="E570">
        <f t="shared" si="32"/>
        <v>2.3678217741145304</v>
      </c>
      <c r="F570">
        <v>43</v>
      </c>
      <c r="G570">
        <f t="shared" si="33"/>
        <v>2.6793772707085477</v>
      </c>
      <c r="H570">
        <v>81</v>
      </c>
      <c r="I570">
        <f t="shared" si="34"/>
        <v>5.0471990448230777</v>
      </c>
      <c r="L570">
        <v>5.13</v>
      </c>
      <c r="M570">
        <v>7.5</v>
      </c>
      <c r="N570">
        <f t="shared" si="35"/>
        <v>1.2731308041141971</v>
      </c>
      <c r="O570">
        <v>6.39</v>
      </c>
    </row>
    <row r="571" spans="1:15" ht="15" x14ac:dyDescent="0.25">
      <c r="A571" t="s">
        <v>84</v>
      </c>
      <c r="B571" t="s">
        <v>216</v>
      </c>
      <c r="C571">
        <v>51</v>
      </c>
      <c r="D571">
        <v>39</v>
      </c>
      <c r="E571">
        <f t="shared" si="32"/>
        <v>2.4334939882510085</v>
      </c>
      <c r="F571">
        <v>50</v>
      </c>
      <c r="G571">
        <f t="shared" si="33"/>
        <v>3.1198640875012931</v>
      </c>
      <c r="H571">
        <v>89</v>
      </c>
      <c r="I571">
        <f t="shared" si="34"/>
        <v>5.5533580757523016</v>
      </c>
      <c r="L571">
        <v>15.2</v>
      </c>
      <c r="M571">
        <v>7.3</v>
      </c>
      <c r="N571">
        <f t="shared" si="35"/>
        <v>1.2402754443155286</v>
      </c>
      <c r="O571">
        <v>6.01</v>
      </c>
    </row>
    <row r="572" spans="1:15" ht="15" x14ac:dyDescent="0.25">
      <c r="A572" t="s">
        <v>209</v>
      </c>
      <c r="B572" t="s">
        <v>210</v>
      </c>
      <c r="C572">
        <v>47.1</v>
      </c>
      <c r="D572">
        <v>37</v>
      </c>
      <c r="E572">
        <f t="shared" si="32"/>
        <v>2.4419952162265166</v>
      </c>
      <c r="F572">
        <v>48</v>
      </c>
      <c r="G572">
        <f t="shared" si="33"/>
        <v>3.1679937940235896</v>
      </c>
      <c r="H572">
        <v>85</v>
      </c>
      <c r="I572">
        <f t="shared" si="34"/>
        <v>5.6099890102501062</v>
      </c>
      <c r="J572">
        <v>13.49</v>
      </c>
      <c r="M572">
        <v>8.0299999999999994</v>
      </c>
      <c r="N572">
        <f t="shared" si="35"/>
        <v>1.4141200829441858</v>
      </c>
      <c r="O572">
        <v>6.17</v>
      </c>
    </row>
    <row r="573" spans="1:15" x14ac:dyDescent="0.3">
      <c r="A573" t="s">
        <v>121</v>
      </c>
      <c r="B573" t="s">
        <v>204</v>
      </c>
      <c r="C573">
        <v>45.5</v>
      </c>
      <c r="D573">
        <v>44</v>
      </c>
      <c r="E573">
        <f t="shared" si="32"/>
        <v>2.975680046918598</v>
      </c>
      <c r="F573">
        <v>56</v>
      </c>
      <c r="G573">
        <f t="shared" si="33"/>
        <v>3.7872291506236699</v>
      </c>
      <c r="H573">
        <v>100</v>
      </c>
      <c r="I573">
        <f t="shared" si="34"/>
        <v>6.7629091975422675</v>
      </c>
      <c r="J573">
        <v>12.68</v>
      </c>
      <c r="M573">
        <v>9.73</v>
      </c>
      <c r="N573">
        <f t="shared" si="35"/>
        <v>1.7404043268618554</v>
      </c>
      <c r="O573">
        <v>7.09</v>
      </c>
    </row>
    <row r="574" spans="1:15" x14ac:dyDescent="0.3">
      <c r="A574" t="s">
        <v>537</v>
      </c>
      <c r="B574" t="s">
        <v>199</v>
      </c>
      <c r="C574">
        <v>43</v>
      </c>
      <c r="D574">
        <v>25</v>
      </c>
      <c r="E574">
        <f t="shared" si="32"/>
        <v>1.7595056815286239</v>
      </c>
      <c r="F574">
        <v>35</v>
      </c>
      <c r="G574">
        <f t="shared" si="33"/>
        <v>2.4633079541400735</v>
      </c>
      <c r="H574">
        <v>60</v>
      </c>
      <c r="I574">
        <f t="shared" si="34"/>
        <v>4.2228136356686976</v>
      </c>
      <c r="L574">
        <v>14</v>
      </c>
      <c r="M574">
        <v>7.61</v>
      </c>
      <c r="N574">
        <f t="shared" si="35"/>
        <v>1.3963246012887238</v>
      </c>
      <c r="O574">
        <v>6.75</v>
      </c>
    </row>
    <row r="575" spans="1:15" ht="15" x14ac:dyDescent="0.25">
      <c r="A575" t="s">
        <v>276</v>
      </c>
      <c r="B575" t="s">
        <v>395</v>
      </c>
      <c r="C575">
        <v>40.6</v>
      </c>
      <c r="D575">
        <v>27</v>
      </c>
      <c r="E575">
        <f t="shared" si="32"/>
        <v>1.9788524132361662</v>
      </c>
      <c r="F575">
        <v>33</v>
      </c>
      <c r="G575">
        <f t="shared" si="33"/>
        <v>2.4185973939553143</v>
      </c>
      <c r="H575">
        <v>60</v>
      </c>
      <c r="I575">
        <f t="shared" si="34"/>
        <v>4.3974498071914807</v>
      </c>
      <c r="L575">
        <v>5.35</v>
      </c>
      <c r="M575">
        <v>6.62</v>
      </c>
      <c r="N575">
        <f t="shared" si="35"/>
        <v>1.2465343047706754</v>
      </c>
      <c r="O575">
        <v>5.09</v>
      </c>
    </row>
    <row r="576" spans="1:15" ht="15" x14ac:dyDescent="0.25">
      <c r="A576" t="s">
        <v>85</v>
      </c>
      <c r="B576" t="s">
        <v>393</v>
      </c>
      <c r="C576">
        <v>37.5</v>
      </c>
      <c r="D576">
        <v>28</v>
      </c>
      <c r="E576">
        <f t="shared" si="32"/>
        <v>2.1704342277205675</v>
      </c>
      <c r="F576">
        <v>38</v>
      </c>
      <c r="G576">
        <f t="shared" si="33"/>
        <v>2.9455893090493417</v>
      </c>
      <c r="H576">
        <v>66</v>
      </c>
      <c r="I576">
        <f t="shared" si="34"/>
        <v>5.1160235367699087</v>
      </c>
      <c r="L576">
        <v>5</v>
      </c>
      <c r="M576">
        <v>7.45</v>
      </c>
      <c r="N576">
        <f t="shared" si="35"/>
        <v>1.453963173281394</v>
      </c>
      <c r="O576">
        <v>6.28</v>
      </c>
    </row>
    <row r="577" spans="1:15" ht="15" x14ac:dyDescent="0.25">
      <c r="A577" t="s">
        <v>105</v>
      </c>
      <c r="B577" t="s">
        <v>548</v>
      </c>
      <c r="C577">
        <v>71.3</v>
      </c>
      <c r="D577">
        <v>50</v>
      </c>
      <c r="E577">
        <f t="shared" si="32"/>
        <v>2.4629723472053082</v>
      </c>
      <c r="F577">
        <v>63</v>
      </c>
      <c r="G577">
        <f t="shared" si="33"/>
        <v>3.1033451574786879</v>
      </c>
      <c r="H577">
        <v>113</v>
      </c>
      <c r="I577">
        <f t="shared" si="34"/>
        <v>5.5663175046839966</v>
      </c>
      <c r="J577">
        <v>13.5</v>
      </c>
      <c r="M577">
        <v>10.9</v>
      </c>
      <c r="N577">
        <f t="shared" si="35"/>
        <v>1.5922781102754298</v>
      </c>
      <c r="O577">
        <v>6.17</v>
      </c>
    </row>
    <row r="578" spans="1:15" ht="15" x14ac:dyDescent="0.25">
      <c r="A578" t="s">
        <v>111</v>
      </c>
      <c r="B578" t="s">
        <v>242</v>
      </c>
      <c r="C578">
        <v>69.599999999999994</v>
      </c>
      <c r="D578">
        <v>48</v>
      </c>
      <c r="E578">
        <f t="shared" si="32"/>
        <v>2.4050576711882239</v>
      </c>
      <c r="F578">
        <v>58</v>
      </c>
      <c r="G578">
        <f t="shared" si="33"/>
        <v>2.9061113526857705</v>
      </c>
      <c r="H578">
        <v>106</v>
      </c>
      <c r="I578">
        <f t="shared" si="34"/>
        <v>5.3111690238739948</v>
      </c>
      <c r="J578">
        <v>14</v>
      </c>
      <c r="M578">
        <v>9.6999999999999993</v>
      </c>
      <c r="N578">
        <f t="shared" si="35"/>
        <v>1.4324810080601755</v>
      </c>
      <c r="O578">
        <v>5.63</v>
      </c>
    </row>
    <row r="579" spans="1:15" ht="15" x14ac:dyDescent="0.25">
      <c r="A579" t="s">
        <v>65</v>
      </c>
      <c r="B579" t="s">
        <v>217</v>
      </c>
      <c r="C579">
        <v>69.3</v>
      </c>
      <c r="D579">
        <v>36</v>
      </c>
      <c r="E579">
        <f t="shared" ref="E579:E642" si="36">IF(AND($C579&gt;0,D579&gt;0),D579/($C579^0.70558407859294),"")</f>
        <v>1.8092993929945209</v>
      </c>
      <c r="F579">
        <v>47</v>
      </c>
      <c r="G579">
        <f t="shared" ref="G579:G642" si="37">IF(AND($C579&gt;0,F579&gt;0),F579/($C579^0.70558407859294),"")</f>
        <v>2.3621408741872911</v>
      </c>
      <c r="H579">
        <v>83</v>
      </c>
      <c r="I579">
        <f t="shared" ref="I579:I642" si="38">IF(AND($C579&gt;0,H579&gt;0),H579/($C579^0.70558407859294),"")</f>
        <v>4.1714402671818123</v>
      </c>
      <c r="J579">
        <v>18.5</v>
      </c>
      <c r="M579">
        <v>7.8</v>
      </c>
      <c r="N579">
        <f t="shared" ref="N579:N642" si="39">IF(AND($C579&gt;0,M579&gt;0),M579/($C579^0.450818786555515),"")</f>
        <v>1.1541373066058265</v>
      </c>
      <c r="O579">
        <v>5.62</v>
      </c>
    </row>
    <row r="580" spans="1:15" ht="15" x14ac:dyDescent="0.25">
      <c r="A580" t="s">
        <v>51</v>
      </c>
      <c r="B580" t="s">
        <v>625</v>
      </c>
      <c r="C580">
        <v>62.5</v>
      </c>
      <c r="D580">
        <v>37</v>
      </c>
      <c r="E580">
        <f t="shared" si="36"/>
        <v>2.0001260986088143</v>
      </c>
      <c r="F580">
        <v>50</v>
      </c>
      <c r="G580">
        <f t="shared" si="37"/>
        <v>2.7028731062281275</v>
      </c>
      <c r="H580">
        <v>87</v>
      </c>
      <c r="I580">
        <f t="shared" si="38"/>
        <v>4.7029992048369422</v>
      </c>
      <c r="J580">
        <v>14.3</v>
      </c>
      <c r="M580">
        <v>9.5500000000000007</v>
      </c>
      <c r="N580">
        <f t="shared" si="39"/>
        <v>1.480426741664898</v>
      </c>
      <c r="O580">
        <v>5.48</v>
      </c>
    </row>
    <row r="581" spans="1:15" ht="15" x14ac:dyDescent="0.25">
      <c r="A581" t="s">
        <v>551</v>
      </c>
      <c r="B581" t="s">
        <v>552</v>
      </c>
      <c r="C581">
        <v>59</v>
      </c>
      <c r="D581">
        <v>47</v>
      </c>
      <c r="E581">
        <f t="shared" si="36"/>
        <v>2.646140336265256</v>
      </c>
      <c r="F581">
        <v>52</v>
      </c>
      <c r="G581">
        <f t="shared" si="37"/>
        <v>2.9276446273573042</v>
      </c>
      <c r="H581">
        <v>99</v>
      </c>
      <c r="I581">
        <f t="shared" si="38"/>
        <v>5.5737849636225603</v>
      </c>
      <c r="J581">
        <v>14.1</v>
      </c>
      <c r="M581">
        <v>8.85</v>
      </c>
      <c r="N581">
        <f t="shared" si="39"/>
        <v>1.4080235401091099</v>
      </c>
      <c r="O581">
        <v>6.1</v>
      </c>
    </row>
    <row r="582" spans="1:15" ht="15" x14ac:dyDescent="0.25">
      <c r="A582" t="s">
        <v>626</v>
      </c>
      <c r="B582" t="s">
        <v>627</v>
      </c>
      <c r="C582">
        <v>58.3</v>
      </c>
      <c r="D582">
        <v>48</v>
      </c>
      <c r="E582">
        <f t="shared" si="36"/>
        <v>2.7252956126596479</v>
      </c>
      <c r="F582">
        <v>53</v>
      </c>
      <c r="G582">
        <f t="shared" si="37"/>
        <v>3.0091805723116947</v>
      </c>
      <c r="H582">
        <v>101</v>
      </c>
      <c r="I582">
        <f t="shared" si="38"/>
        <v>5.7344761849713421</v>
      </c>
      <c r="K582">
        <v>11.3</v>
      </c>
      <c r="M582">
        <v>9.8000000000000007</v>
      </c>
      <c r="N582">
        <f t="shared" si="39"/>
        <v>1.5675793015284942</v>
      </c>
    </row>
    <row r="583" spans="1:15" ht="15" x14ac:dyDescent="0.25">
      <c r="A583" t="s">
        <v>549</v>
      </c>
      <c r="B583" t="s">
        <v>550</v>
      </c>
      <c r="C583">
        <v>57.8</v>
      </c>
      <c r="D583">
        <v>40</v>
      </c>
      <c r="E583">
        <f t="shared" si="36"/>
        <v>2.284924008147776</v>
      </c>
      <c r="F583">
        <v>53</v>
      </c>
      <c r="G583">
        <f t="shared" si="37"/>
        <v>3.027524310795803</v>
      </c>
      <c r="H583">
        <v>93</v>
      </c>
      <c r="I583">
        <f t="shared" si="38"/>
        <v>5.3124483189435789</v>
      </c>
      <c r="J583">
        <v>13.7</v>
      </c>
      <c r="M583">
        <v>9.11</v>
      </c>
      <c r="N583">
        <f t="shared" si="39"/>
        <v>1.4628783307338007</v>
      </c>
      <c r="O583">
        <v>6.33</v>
      </c>
    </row>
    <row r="584" spans="1:15" ht="15" x14ac:dyDescent="0.25">
      <c r="A584" t="s">
        <v>31</v>
      </c>
      <c r="B584" t="s">
        <v>628</v>
      </c>
      <c r="C584">
        <v>56.7</v>
      </c>
      <c r="D584">
        <v>37</v>
      </c>
      <c r="E584">
        <f t="shared" si="36"/>
        <v>2.1424043290290267</v>
      </c>
      <c r="F584">
        <v>45</v>
      </c>
      <c r="G584">
        <f t="shared" si="37"/>
        <v>2.6056268866569243</v>
      </c>
      <c r="H584">
        <v>82</v>
      </c>
      <c r="I584">
        <f t="shared" si="38"/>
        <v>4.748031215685951</v>
      </c>
      <c r="J584">
        <v>13.2</v>
      </c>
      <c r="M584">
        <v>8.1999999999999993</v>
      </c>
      <c r="N584">
        <f t="shared" si="39"/>
        <v>1.3282066969043635</v>
      </c>
      <c r="O584">
        <v>5.43</v>
      </c>
    </row>
    <row r="585" spans="1:15" x14ac:dyDescent="0.3">
      <c r="A585" t="s">
        <v>629</v>
      </c>
      <c r="B585" t="s">
        <v>189</v>
      </c>
      <c r="C585">
        <v>55.6</v>
      </c>
      <c r="D585">
        <v>42</v>
      </c>
      <c r="E585">
        <f t="shared" si="36"/>
        <v>2.4657685073852895</v>
      </c>
      <c r="F585">
        <v>53</v>
      </c>
      <c r="G585">
        <f t="shared" si="37"/>
        <v>3.111565021224294</v>
      </c>
      <c r="H585">
        <v>95</v>
      </c>
      <c r="I585">
        <f t="shared" si="38"/>
        <v>5.5773335286095831</v>
      </c>
      <c r="J585">
        <v>12.6</v>
      </c>
      <c r="M585">
        <v>11.8</v>
      </c>
      <c r="N585">
        <f t="shared" si="39"/>
        <v>1.9282773826776587</v>
      </c>
      <c r="O585">
        <v>7</v>
      </c>
    </row>
    <row r="586" spans="1:15" ht="15" x14ac:dyDescent="0.25">
      <c r="A586" t="s">
        <v>630</v>
      </c>
      <c r="B586" t="s">
        <v>547</v>
      </c>
      <c r="C586">
        <v>52.9</v>
      </c>
      <c r="D586">
        <v>43</v>
      </c>
      <c r="E586">
        <f t="shared" si="36"/>
        <v>2.6147223143986662</v>
      </c>
      <c r="F586">
        <v>51</v>
      </c>
      <c r="G586">
        <f t="shared" si="37"/>
        <v>3.1011822798681856</v>
      </c>
      <c r="H586">
        <v>94</v>
      </c>
      <c r="I586">
        <f t="shared" si="38"/>
        <v>5.7159045942668518</v>
      </c>
      <c r="K586">
        <v>11.1</v>
      </c>
      <c r="M586">
        <v>9.4</v>
      </c>
      <c r="N586">
        <f t="shared" si="39"/>
        <v>1.5709474544051394</v>
      </c>
    </row>
    <row r="587" spans="1:15" ht="15" x14ac:dyDescent="0.25">
      <c r="A587" t="s">
        <v>631</v>
      </c>
      <c r="B587" t="s">
        <v>632</v>
      </c>
      <c r="C587">
        <v>52.6</v>
      </c>
      <c r="D587">
        <v>64</v>
      </c>
      <c r="E587">
        <f t="shared" si="36"/>
        <v>3.9073276751234198</v>
      </c>
      <c r="F587">
        <v>74</v>
      </c>
      <c r="G587">
        <f t="shared" si="37"/>
        <v>4.5178476243614538</v>
      </c>
      <c r="H587">
        <v>138</v>
      </c>
      <c r="I587">
        <f t="shared" si="38"/>
        <v>8.4251752994848736</v>
      </c>
      <c r="J587">
        <v>12.8</v>
      </c>
      <c r="M587">
        <v>10.6</v>
      </c>
      <c r="N587">
        <f t="shared" si="39"/>
        <v>1.7760417080403899</v>
      </c>
      <c r="O587">
        <v>7.58</v>
      </c>
    </row>
    <row r="588" spans="1:15" ht="15" x14ac:dyDescent="0.25">
      <c r="A588" t="s">
        <v>633</v>
      </c>
      <c r="B588" t="s">
        <v>634</v>
      </c>
      <c r="C588">
        <v>51.5</v>
      </c>
      <c r="D588">
        <v>35</v>
      </c>
      <c r="E588">
        <f t="shared" si="36"/>
        <v>2.1689229187565529</v>
      </c>
      <c r="F588">
        <v>48</v>
      </c>
      <c r="G588">
        <f t="shared" si="37"/>
        <v>2.9745228600089866</v>
      </c>
      <c r="H588">
        <v>83</v>
      </c>
      <c r="I588">
        <f t="shared" si="38"/>
        <v>5.143445778765539</v>
      </c>
      <c r="J588">
        <v>13.8</v>
      </c>
      <c r="M588">
        <v>7.76</v>
      </c>
      <c r="N588">
        <f t="shared" si="39"/>
        <v>1.3126437148950669</v>
      </c>
      <c r="O588">
        <v>6.94</v>
      </c>
    </row>
    <row r="589" spans="1:15" ht="15" x14ac:dyDescent="0.25">
      <c r="A589" t="s">
        <v>544</v>
      </c>
      <c r="B589" t="s">
        <v>545</v>
      </c>
      <c r="C589">
        <v>47</v>
      </c>
      <c r="D589">
        <v>44</v>
      </c>
      <c r="E589">
        <f t="shared" si="36"/>
        <v>2.9083525472965208</v>
      </c>
      <c r="F589">
        <v>51</v>
      </c>
      <c r="G589">
        <f t="shared" si="37"/>
        <v>3.3710449980027852</v>
      </c>
      <c r="H589">
        <v>95</v>
      </c>
      <c r="I589">
        <f t="shared" si="38"/>
        <v>6.2793975452993056</v>
      </c>
      <c r="J589">
        <v>14</v>
      </c>
      <c r="M589">
        <v>7.75</v>
      </c>
      <c r="N589">
        <f t="shared" si="39"/>
        <v>1.3661191372707495</v>
      </c>
      <c r="O589">
        <v>6.95</v>
      </c>
    </row>
    <row r="590" spans="1:15" ht="15" x14ac:dyDescent="0.25">
      <c r="A590" t="s">
        <v>13</v>
      </c>
      <c r="B590" t="s">
        <v>178</v>
      </c>
      <c r="C590">
        <v>46.5</v>
      </c>
      <c r="D590">
        <v>46</v>
      </c>
      <c r="E590">
        <f t="shared" si="36"/>
        <v>3.0635824736635997</v>
      </c>
      <c r="F590">
        <v>58</v>
      </c>
      <c r="G590">
        <f t="shared" si="37"/>
        <v>3.8627779015758432</v>
      </c>
      <c r="H590">
        <v>104</v>
      </c>
      <c r="I590">
        <f t="shared" si="38"/>
        <v>6.9263603752394429</v>
      </c>
      <c r="J590">
        <v>12.8</v>
      </c>
      <c r="M590">
        <v>11.6</v>
      </c>
      <c r="N590">
        <f t="shared" si="39"/>
        <v>2.0546548250845182</v>
      </c>
      <c r="O590">
        <v>6.9</v>
      </c>
    </row>
    <row r="591" spans="1:15" ht="15" x14ac:dyDescent="0.25">
      <c r="A591" t="s">
        <v>553</v>
      </c>
      <c r="B591" t="s">
        <v>554</v>
      </c>
      <c r="C591">
        <v>43.4</v>
      </c>
      <c r="D591">
        <v>38</v>
      </c>
      <c r="E591">
        <f t="shared" si="36"/>
        <v>2.6570327937562528</v>
      </c>
      <c r="F591">
        <v>50</v>
      </c>
      <c r="G591">
        <f t="shared" si="37"/>
        <v>3.4960957812582278</v>
      </c>
      <c r="H591">
        <v>88</v>
      </c>
      <c r="I591">
        <f t="shared" si="38"/>
        <v>6.1531285750144811</v>
      </c>
      <c r="J591">
        <v>13.2</v>
      </c>
      <c r="M591">
        <v>9.5</v>
      </c>
      <c r="N591">
        <f t="shared" si="39"/>
        <v>1.7358511137826618</v>
      </c>
      <c r="O591">
        <v>6.5</v>
      </c>
    </row>
    <row r="592" spans="1:15" ht="15" x14ac:dyDescent="0.25">
      <c r="A592" t="s">
        <v>449</v>
      </c>
      <c r="B592" t="s">
        <v>635</v>
      </c>
      <c r="C592">
        <v>43.2</v>
      </c>
      <c r="D592">
        <v>38</v>
      </c>
      <c r="E592">
        <f t="shared" si="36"/>
        <v>2.6657063349493959</v>
      </c>
      <c r="F592">
        <v>50</v>
      </c>
      <c r="G592">
        <f t="shared" si="37"/>
        <v>3.5075083354597312</v>
      </c>
      <c r="H592">
        <v>88</v>
      </c>
      <c r="I592">
        <f t="shared" si="38"/>
        <v>6.1732146704091271</v>
      </c>
      <c r="J592">
        <v>12.5</v>
      </c>
      <c r="M592">
        <v>10.3</v>
      </c>
      <c r="N592">
        <f t="shared" si="39"/>
        <v>1.8859510940025206</v>
      </c>
      <c r="O592">
        <v>7.13</v>
      </c>
    </row>
    <row r="593" spans="1:15" ht="15" x14ac:dyDescent="0.25">
      <c r="A593" t="s">
        <v>105</v>
      </c>
      <c r="B593" t="s">
        <v>636</v>
      </c>
      <c r="C593">
        <v>43</v>
      </c>
      <c r="D593">
        <v>26</v>
      </c>
      <c r="E593">
        <f t="shared" si="36"/>
        <v>1.8298859087897688</v>
      </c>
      <c r="F593">
        <v>32</v>
      </c>
      <c r="G593">
        <f t="shared" si="37"/>
        <v>2.2521672723566386</v>
      </c>
      <c r="H593">
        <v>58</v>
      </c>
      <c r="I593">
        <f t="shared" si="38"/>
        <v>4.0820531811464074</v>
      </c>
      <c r="J593">
        <v>13.9</v>
      </c>
      <c r="M593">
        <v>7.47</v>
      </c>
      <c r="N593">
        <f t="shared" si="39"/>
        <v>1.3706366322768417</v>
      </c>
      <c r="O593">
        <v>5.9</v>
      </c>
    </row>
    <row r="594" spans="1:15" ht="15" x14ac:dyDescent="0.25">
      <c r="A594" t="s">
        <v>637</v>
      </c>
      <c r="B594" t="s">
        <v>415</v>
      </c>
      <c r="D594">
        <v>54</v>
      </c>
      <c r="E594" t="str">
        <f t="shared" si="36"/>
        <v/>
      </c>
      <c r="F594">
        <v>54</v>
      </c>
      <c r="G594" t="str">
        <f t="shared" si="37"/>
        <v/>
      </c>
      <c r="H594">
        <v>108</v>
      </c>
      <c r="I594" t="str">
        <f t="shared" si="38"/>
        <v/>
      </c>
      <c r="K594">
        <v>11.5</v>
      </c>
      <c r="M594">
        <v>9.3000000000000007</v>
      </c>
      <c r="N594" t="str">
        <f t="shared" si="39"/>
        <v/>
      </c>
      <c r="O594">
        <v>5.47</v>
      </c>
    </row>
    <row r="595" spans="1:15" ht="15" x14ac:dyDescent="0.25">
      <c r="A595" t="s">
        <v>638</v>
      </c>
      <c r="B595" t="s">
        <v>639</v>
      </c>
      <c r="C595">
        <v>78.8</v>
      </c>
      <c r="D595">
        <v>47</v>
      </c>
      <c r="E595">
        <f t="shared" si="36"/>
        <v>2.1574421248612259</v>
      </c>
      <c r="F595">
        <v>53</v>
      </c>
      <c r="G595">
        <f t="shared" si="37"/>
        <v>2.4328602684605314</v>
      </c>
      <c r="H595">
        <v>100</v>
      </c>
      <c r="I595">
        <f t="shared" si="38"/>
        <v>4.5903023933217577</v>
      </c>
      <c r="K595">
        <v>12</v>
      </c>
      <c r="M595">
        <v>8.3000000000000007</v>
      </c>
      <c r="N595">
        <f t="shared" si="39"/>
        <v>1.1590133659029849</v>
      </c>
      <c r="O595">
        <v>5.74</v>
      </c>
    </row>
    <row r="596" spans="1:15" ht="15" x14ac:dyDescent="0.25">
      <c r="A596" t="s">
        <v>640</v>
      </c>
      <c r="B596" t="s">
        <v>413</v>
      </c>
      <c r="C596">
        <v>70.599999999999994</v>
      </c>
      <c r="D596">
        <v>52</v>
      </c>
      <c r="E596">
        <f t="shared" si="36"/>
        <v>2.5793850724993734</v>
      </c>
      <c r="F596">
        <v>70</v>
      </c>
      <c r="G596">
        <f t="shared" si="37"/>
        <v>3.472249136056849</v>
      </c>
      <c r="H596">
        <v>122</v>
      </c>
      <c r="I596">
        <f t="shared" si="38"/>
        <v>6.0516342085562229</v>
      </c>
      <c r="L596">
        <v>4.7</v>
      </c>
      <c r="M596">
        <v>7.8900000000000006</v>
      </c>
      <c r="N596">
        <f t="shared" si="39"/>
        <v>1.1577135365499009</v>
      </c>
    </row>
    <row r="597" spans="1:15" ht="15" x14ac:dyDescent="0.25">
      <c r="A597" t="s">
        <v>641</v>
      </c>
      <c r="B597" t="s">
        <v>417</v>
      </c>
      <c r="C597">
        <v>69.099999999999994</v>
      </c>
      <c r="D597">
        <v>56</v>
      </c>
      <c r="E597">
        <f t="shared" si="36"/>
        <v>2.8202110108473608</v>
      </c>
      <c r="F597">
        <v>67</v>
      </c>
      <c r="G597">
        <f t="shared" si="37"/>
        <v>3.3741810308352354</v>
      </c>
      <c r="H597">
        <v>123</v>
      </c>
      <c r="I597">
        <f t="shared" si="38"/>
        <v>6.1943920416825957</v>
      </c>
      <c r="K597">
        <v>11.1</v>
      </c>
      <c r="M597">
        <v>10.63</v>
      </c>
      <c r="N597">
        <f t="shared" si="39"/>
        <v>1.5749327110735303</v>
      </c>
      <c r="O597">
        <v>6.09</v>
      </c>
    </row>
    <row r="598" spans="1:15" ht="15" x14ac:dyDescent="0.25">
      <c r="A598" t="s">
        <v>126</v>
      </c>
      <c r="B598" t="s">
        <v>392</v>
      </c>
      <c r="C598">
        <v>66</v>
      </c>
      <c r="D598">
        <v>55</v>
      </c>
      <c r="E598">
        <f t="shared" si="36"/>
        <v>2.861023718901937</v>
      </c>
      <c r="F598">
        <v>63</v>
      </c>
      <c r="G598">
        <f t="shared" si="37"/>
        <v>3.2771726234694913</v>
      </c>
      <c r="H598">
        <v>118</v>
      </c>
      <c r="I598">
        <f t="shared" si="38"/>
        <v>6.1381963423714287</v>
      </c>
      <c r="L598">
        <v>4.67</v>
      </c>
      <c r="M598">
        <v>8.69</v>
      </c>
      <c r="N598">
        <f t="shared" si="39"/>
        <v>1.3144231134664803</v>
      </c>
    </row>
    <row r="599" spans="1:15" x14ac:dyDescent="0.3">
      <c r="A599" t="s">
        <v>132</v>
      </c>
      <c r="B599" t="s">
        <v>413</v>
      </c>
      <c r="C599">
        <v>60.8</v>
      </c>
      <c r="D599">
        <v>53</v>
      </c>
      <c r="E599">
        <f t="shared" si="36"/>
        <v>2.9213386618424462</v>
      </c>
      <c r="F599">
        <v>66</v>
      </c>
      <c r="G599">
        <f t="shared" si="37"/>
        <v>3.6378934279547441</v>
      </c>
      <c r="H599">
        <v>119</v>
      </c>
      <c r="I599">
        <f t="shared" si="38"/>
        <v>6.5592320897971907</v>
      </c>
      <c r="L599">
        <v>4.6399999999999997</v>
      </c>
      <c r="M599">
        <v>10.64</v>
      </c>
      <c r="N599">
        <f t="shared" si="39"/>
        <v>1.6700304162418271</v>
      </c>
    </row>
    <row r="600" spans="1:15" ht="15" x14ac:dyDescent="0.25">
      <c r="A600" t="s">
        <v>642</v>
      </c>
      <c r="B600" t="s">
        <v>401</v>
      </c>
      <c r="C600">
        <v>57</v>
      </c>
      <c r="D600">
        <v>39</v>
      </c>
      <c r="E600">
        <f t="shared" si="36"/>
        <v>2.2498173667996797</v>
      </c>
      <c r="F600">
        <v>49</v>
      </c>
      <c r="G600">
        <f t="shared" si="37"/>
        <v>2.8266936146970334</v>
      </c>
      <c r="H600">
        <v>88</v>
      </c>
      <c r="I600">
        <f t="shared" si="38"/>
        <v>5.0765109814967131</v>
      </c>
      <c r="L600">
        <v>4.67</v>
      </c>
      <c r="M600">
        <v>8.07</v>
      </c>
      <c r="N600">
        <f t="shared" si="39"/>
        <v>1.3040437528425546</v>
      </c>
    </row>
    <row r="601" spans="1:15" ht="15" x14ac:dyDescent="0.25">
      <c r="A601" t="s">
        <v>643</v>
      </c>
      <c r="B601" t="s">
        <v>311</v>
      </c>
      <c r="C601">
        <v>56.7</v>
      </c>
      <c r="D601">
        <v>46</v>
      </c>
      <c r="E601">
        <f t="shared" si="36"/>
        <v>2.6635297063604115</v>
      </c>
      <c r="F601">
        <v>60</v>
      </c>
      <c r="G601">
        <f t="shared" si="37"/>
        <v>3.4741691822092324</v>
      </c>
      <c r="H601">
        <v>106</v>
      </c>
      <c r="I601">
        <f t="shared" si="38"/>
        <v>6.137698888569644</v>
      </c>
      <c r="L601">
        <v>4.63</v>
      </c>
      <c r="N601" t="str">
        <f t="shared" si="39"/>
        <v/>
      </c>
    </row>
    <row r="602" spans="1:15" ht="15" x14ac:dyDescent="0.25">
      <c r="A602" t="s">
        <v>644</v>
      </c>
      <c r="B602" t="s">
        <v>397</v>
      </c>
      <c r="C602">
        <v>56.1</v>
      </c>
      <c r="D602">
        <v>56</v>
      </c>
      <c r="E602">
        <f t="shared" si="36"/>
        <v>3.2669890440180782</v>
      </c>
      <c r="F602">
        <v>67</v>
      </c>
      <c r="G602">
        <f t="shared" si="37"/>
        <v>3.9087190348073437</v>
      </c>
      <c r="H602">
        <v>123</v>
      </c>
      <c r="I602">
        <f t="shared" si="38"/>
        <v>7.1757080788254219</v>
      </c>
      <c r="K602">
        <v>10.1</v>
      </c>
      <c r="M602">
        <v>9.84</v>
      </c>
      <c r="N602">
        <f t="shared" si="39"/>
        <v>1.6015104749631639</v>
      </c>
      <c r="O602">
        <v>6.68</v>
      </c>
    </row>
    <row r="603" spans="1:15" ht="15" x14ac:dyDescent="0.25">
      <c r="A603" t="s">
        <v>645</v>
      </c>
      <c r="B603" t="s">
        <v>187</v>
      </c>
      <c r="C603">
        <v>55.3</v>
      </c>
      <c r="D603">
        <v>43</v>
      </c>
      <c r="E603">
        <f t="shared" si="36"/>
        <v>2.5341326799833102</v>
      </c>
      <c r="F603">
        <v>55</v>
      </c>
      <c r="G603">
        <f t="shared" si="37"/>
        <v>3.2413324976530711</v>
      </c>
      <c r="H603">
        <v>98</v>
      </c>
      <c r="I603">
        <f t="shared" si="38"/>
        <v>5.7754651776363808</v>
      </c>
      <c r="L603">
        <v>4.66</v>
      </c>
      <c r="M603">
        <v>7.65</v>
      </c>
      <c r="N603">
        <f t="shared" si="39"/>
        <v>1.2531648537431428</v>
      </c>
    </row>
    <row r="604" spans="1:15" x14ac:dyDescent="0.3">
      <c r="A604" t="s">
        <v>646</v>
      </c>
      <c r="B604" t="s">
        <v>555</v>
      </c>
      <c r="C604">
        <v>54.9</v>
      </c>
      <c r="D604">
        <v>38</v>
      </c>
      <c r="E604">
        <f t="shared" si="36"/>
        <v>2.250966578520595</v>
      </c>
      <c r="F604">
        <v>47</v>
      </c>
      <c r="G604">
        <f t="shared" si="37"/>
        <v>2.78409024185442</v>
      </c>
      <c r="H604">
        <v>85</v>
      </c>
      <c r="I604">
        <f t="shared" si="38"/>
        <v>5.035056820375015</v>
      </c>
      <c r="L604">
        <v>4.97</v>
      </c>
      <c r="M604">
        <v>6.82</v>
      </c>
      <c r="N604">
        <f t="shared" si="39"/>
        <v>1.1208628657594581</v>
      </c>
    </row>
    <row r="605" spans="1:15" ht="15" x14ac:dyDescent="0.25">
      <c r="A605" t="s">
        <v>419</v>
      </c>
      <c r="B605" t="s">
        <v>558</v>
      </c>
      <c r="C605">
        <v>54.6</v>
      </c>
      <c r="D605">
        <v>55</v>
      </c>
      <c r="E605">
        <f t="shared" si="36"/>
        <v>3.2705983954931326</v>
      </c>
      <c r="F605">
        <v>67</v>
      </c>
      <c r="G605">
        <f t="shared" si="37"/>
        <v>3.9841834999643613</v>
      </c>
      <c r="H605">
        <v>122</v>
      </c>
      <c r="I605">
        <f t="shared" si="38"/>
        <v>7.2547818954574934</v>
      </c>
      <c r="K605">
        <v>10.65</v>
      </c>
      <c r="M605">
        <v>9.65</v>
      </c>
      <c r="N605">
        <f t="shared" si="39"/>
        <v>1.5898942334044925</v>
      </c>
    </row>
    <row r="606" spans="1:15" ht="15" x14ac:dyDescent="0.25">
      <c r="A606" t="s">
        <v>647</v>
      </c>
      <c r="B606" t="s">
        <v>412</v>
      </c>
      <c r="C606">
        <v>53.7</v>
      </c>
      <c r="D606">
        <v>52</v>
      </c>
      <c r="E606">
        <f t="shared" si="36"/>
        <v>3.1286791736879045</v>
      </c>
      <c r="F606">
        <v>70</v>
      </c>
      <c r="G606">
        <f t="shared" si="37"/>
        <v>4.2116835030414093</v>
      </c>
      <c r="H606">
        <v>122</v>
      </c>
      <c r="I606">
        <f t="shared" si="38"/>
        <v>7.3403626767293142</v>
      </c>
      <c r="L606">
        <v>4.5999999999999996</v>
      </c>
      <c r="M606">
        <v>10.11</v>
      </c>
      <c r="N606">
        <f t="shared" si="39"/>
        <v>1.6782097787088692</v>
      </c>
    </row>
    <row r="607" spans="1:15" ht="15" x14ac:dyDescent="0.25">
      <c r="A607" t="s">
        <v>557</v>
      </c>
      <c r="B607" t="s">
        <v>648</v>
      </c>
      <c r="C607">
        <v>52.8</v>
      </c>
      <c r="D607">
        <v>50</v>
      </c>
      <c r="E607">
        <f t="shared" si="36"/>
        <v>3.0444366069678996</v>
      </c>
      <c r="F607">
        <v>62</v>
      </c>
      <c r="G607">
        <f t="shared" si="37"/>
        <v>3.7751013926401957</v>
      </c>
      <c r="H607">
        <v>112</v>
      </c>
      <c r="I607">
        <f t="shared" si="38"/>
        <v>6.8195379996080954</v>
      </c>
      <c r="L607">
        <v>4.78</v>
      </c>
      <c r="M607">
        <v>9.26</v>
      </c>
      <c r="N607">
        <f t="shared" si="39"/>
        <v>1.5488710129651675</v>
      </c>
    </row>
    <row r="608" spans="1:15" ht="15" x14ac:dyDescent="0.25">
      <c r="A608" t="s">
        <v>649</v>
      </c>
      <c r="B608" t="s">
        <v>650</v>
      </c>
      <c r="C608">
        <v>52</v>
      </c>
      <c r="D608">
        <v>24</v>
      </c>
      <c r="E608">
        <f t="shared" si="36"/>
        <v>1.477156818943854</v>
      </c>
      <c r="F608">
        <v>34</v>
      </c>
      <c r="G608">
        <f t="shared" si="37"/>
        <v>2.0926388268371263</v>
      </c>
      <c r="H608">
        <v>58</v>
      </c>
      <c r="I608">
        <f t="shared" si="38"/>
        <v>3.5697956457809803</v>
      </c>
      <c r="L608">
        <v>4.91</v>
      </c>
      <c r="M608">
        <v>7.0600000000000005</v>
      </c>
      <c r="N608">
        <f t="shared" si="39"/>
        <v>1.1890446301910218</v>
      </c>
    </row>
    <row r="609" spans="1:15" x14ac:dyDescent="0.3">
      <c r="A609" t="s">
        <v>651</v>
      </c>
      <c r="B609" t="s">
        <v>273</v>
      </c>
      <c r="C609">
        <v>50.3</v>
      </c>
      <c r="D609">
        <v>38</v>
      </c>
      <c r="E609">
        <f t="shared" si="36"/>
        <v>2.3943317124893313</v>
      </c>
      <c r="F609">
        <v>47</v>
      </c>
      <c r="G609">
        <f t="shared" si="37"/>
        <v>2.9614102759736465</v>
      </c>
      <c r="H609">
        <v>85</v>
      </c>
      <c r="I609">
        <f t="shared" si="38"/>
        <v>5.3557419884629782</v>
      </c>
      <c r="L609">
        <v>5</v>
      </c>
      <c r="M609">
        <v>9.65</v>
      </c>
      <c r="N609">
        <f t="shared" si="39"/>
        <v>1.6497893626638145</v>
      </c>
    </row>
    <row r="610" spans="1:15" x14ac:dyDescent="0.3">
      <c r="A610" t="s">
        <v>652</v>
      </c>
      <c r="B610" t="s">
        <v>406</v>
      </c>
      <c r="C610">
        <v>50.2</v>
      </c>
      <c r="D610">
        <v>44</v>
      </c>
      <c r="E610">
        <f t="shared" si="36"/>
        <v>2.7762796597343788</v>
      </c>
      <c r="F610">
        <v>56</v>
      </c>
      <c r="G610">
        <f t="shared" si="37"/>
        <v>3.533446839661937</v>
      </c>
      <c r="H610">
        <v>100</v>
      </c>
      <c r="I610">
        <f t="shared" si="38"/>
        <v>6.3097264993963158</v>
      </c>
      <c r="L610">
        <v>4.67</v>
      </c>
      <c r="M610">
        <v>9.66</v>
      </c>
      <c r="N610">
        <f t="shared" si="39"/>
        <v>1.6529812995787994</v>
      </c>
    </row>
    <row r="611" spans="1:15" ht="15" x14ac:dyDescent="0.25">
      <c r="A611" t="s">
        <v>120</v>
      </c>
      <c r="B611" t="s">
        <v>340</v>
      </c>
      <c r="C611">
        <v>49.3</v>
      </c>
      <c r="D611">
        <v>40</v>
      </c>
      <c r="E611">
        <f t="shared" si="36"/>
        <v>2.5563137591738023</v>
      </c>
      <c r="F611">
        <v>50</v>
      </c>
      <c r="G611">
        <f t="shared" si="37"/>
        <v>3.1953921989672529</v>
      </c>
      <c r="H611">
        <v>90</v>
      </c>
      <c r="I611">
        <f t="shared" si="38"/>
        <v>5.7517059581410557</v>
      </c>
      <c r="K611">
        <v>10.7</v>
      </c>
      <c r="M611">
        <v>9.1300000000000008</v>
      </c>
      <c r="N611">
        <f t="shared" si="39"/>
        <v>1.5750835056036525</v>
      </c>
      <c r="O611">
        <v>6.6400000000000006</v>
      </c>
    </row>
    <row r="612" spans="1:15" ht="15" x14ac:dyDescent="0.25">
      <c r="A612" t="s">
        <v>653</v>
      </c>
      <c r="B612" t="s">
        <v>410</v>
      </c>
      <c r="C612">
        <v>49.2</v>
      </c>
      <c r="D612">
        <v>42</v>
      </c>
      <c r="E612">
        <f t="shared" si="36"/>
        <v>2.6879776439709833</v>
      </c>
      <c r="F612">
        <v>53</v>
      </c>
      <c r="G612">
        <f t="shared" si="37"/>
        <v>3.3919717888205265</v>
      </c>
      <c r="H612">
        <v>95</v>
      </c>
      <c r="I612">
        <f t="shared" si="38"/>
        <v>6.0799494327915093</v>
      </c>
      <c r="L612">
        <v>4.63</v>
      </c>
      <c r="M612">
        <v>8.9600000000000009</v>
      </c>
      <c r="N612">
        <f t="shared" si="39"/>
        <v>1.5471711378335484</v>
      </c>
    </row>
    <row r="613" spans="1:15" ht="15" x14ac:dyDescent="0.25">
      <c r="A613" t="s">
        <v>118</v>
      </c>
      <c r="B613" t="s">
        <v>418</v>
      </c>
      <c r="C613">
        <v>47.1</v>
      </c>
      <c r="D613">
        <v>51</v>
      </c>
      <c r="E613">
        <f t="shared" si="36"/>
        <v>3.3659934061500638</v>
      </c>
      <c r="F613">
        <v>60</v>
      </c>
      <c r="G613">
        <f t="shared" si="37"/>
        <v>3.9599922425294869</v>
      </c>
      <c r="H613">
        <v>111</v>
      </c>
      <c r="I613">
        <f t="shared" si="38"/>
        <v>7.3259856486795503</v>
      </c>
      <c r="K613">
        <v>9.84</v>
      </c>
      <c r="M613">
        <v>7.97</v>
      </c>
      <c r="N613">
        <f t="shared" si="39"/>
        <v>1.4035538058611658</v>
      </c>
      <c r="O613">
        <v>6.5600000000000005</v>
      </c>
    </row>
    <row r="614" spans="1:15" ht="15" x14ac:dyDescent="0.25">
      <c r="A614" t="s">
        <v>126</v>
      </c>
      <c r="B614" t="s">
        <v>369</v>
      </c>
      <c r="C614">
        <v>44.4</v>
      </c>
      <c r="D614">
        <v>43</v>
      </c>
      <c r="E614">
        <f t="shared" si="36"/>
        <v>2.9587022400109944</v>
      </c>
      <c r="F614">
        <v>53</v>
      </c>
      <c r="G614">
        <f t="shared" si="37"/>
        <v>3.6467725283856445</v>
      </c>
      <c r="H614">
        <v>96</v>
      </c>
      <c r="I614">
        <f t="shared" si="38"/>
        <v>6.6054747683966388</v>
      </c>
      <c r="L614">
        <v>4.45</v>
      </c>
      <c r="M614">
        <v>7.75</v>
      </c>
      <c r="N614">
        <f t="shared" si="39"/>
        <v>1.4016207262272695</v>
      </c>
    </row>
    <row r="615" spans="1:15" x14ac:dyDescent="0.3">
      <c r="A615" t="s">
        <v>654</v>
      </c>
      <c r="B615" t="s">
        <v>402</v>
      </c>
      <c r="C615">
        <v>43.3</v>
      </c>
      <c r="D615">
        <v>46</v>
      </c>
      <c r="E615">
        <f t="shared" si="36"/>
        <v>3.2216475542725806</v>
      </c>
      <c r="F615">
        <v>58</v>
      </c>
      <c r="G615">
        <f t="shared" si="37"/>
        <v>4.0620773510393411</v>
      </c>
      <c r="H615">
        <v>104</v>
      </c>
      <c r="I615">
        <f t="shared" si="38"/>
        <v>7.2837249053119208</v>
      </c>
      <c r="L615">
        <v>4.59</v>
      </c>
      <c r="M615">
        <v>6.5200000000000005</v>
      </c>
      <c r="N615">
        <f t="shared" si="39"/>
        <v>1.1925816099650206</v>
      </c>
    </row>
    <row r="616" spans="1:15" ht="15" x14ac:dyDescent="0.25">
      <c r="A616" t="s">
        <v>655</v>
      </c>
      <c r="B616" t="s">
        <v>83</v>
      </c>
      <c r="D616">
        <v>30</v>
      </c>
      <c r="E616" t="str">
        <f t="shared" si="36"/>
        <v/>
      </c>
      <c r="F616">
        <v>43</v>
      </c>
      <c r="G616" t="str">
        <f t="shared" si="37"/>
        <v/>
      </c>
      <c r="H616">
        <v>73</v>
      </c>
      <c r="I616" t="str">
        <f t="shared" si="38"/>
        <v/>
      </c>
      <c r="K616">
        <v>11.74</v>
      </c>
      <c r="M616">
        <v>7.58</v>
      </c>
      <c r="N616" t="str">
        <f t="shared" si="39"/>
        <v/>
      </c>
      <c r="O616">
        <v>4.8</v>
      </c>
    </row>
    <row r="617" spans="1:15" x14ac:dyDescent="0.3">
      <c r="A617" t="s">
        <v>656</v>
      </c>
      <c r="B617" t="s">
        <v>567</v>
      </c>
      <c r="C617">
        <v>70.599999999999994</v>
      </c>
      <c r="D617">
        <v>53</v>
      </c>
      <c r="E617">
        <f t="shared" si="36"/>
        <v>2.6289886315859001</v>
      </c>
      <c r="F617">
        <v>65</v>
      </c>
      <c r="G617">
        <f t="shared" si="37"/>
        <v>3.2242313406242169</v>
      </c>
      <c r="H617">
        <v>118</v>
      </c>
      <c r="I617">
        <f t="shared" si="38"/>
        <v>5.853219972210117</v>
      </c>
      <c r="K617">
        <v>11.13</v>
      </c>
      <c r="M617">
        <v>9.32</v>
      </c>
      <c r="N617">
        <f t="shared" si="39"/>
        <v>1.3675399443149652</v>
      </c>
      <c r="O617">
        <v>6.28</v>
      </c>
    </row>
    <row r="618" spans="1:15" ht="15" x14ac:dyDescent="0.25">
      <c r="A618" t="s">
        <v>657</v>
      </c>
      <c r="B618" t="s">
        <v>658</v>
      </c>
      <c r="C618">
        <v>63.8</v>
      </c>
      <c r="D618">
        <v>50</v>
      </c>
      <c r="E618">
        <f t="shared" si="36"/>
        <v>2.6638960183217035</v>
      </c>
      <c r="F618">
        <v>70</v>
      </c>
      <c r="G618">
        <f t="shared" si="37"/>
        <v>3.7294544256503848</v>
      </c>
      <c r="H618">
        <v>120</v>
      </c>
      <c r="I618">
        <f t="shared" si="38"/>
        <v>6.3933504439720883</v>
      </c>
      <c r="K618">
        <v>10.87</v>
      </c>
      <c r="M618">
        <v>10.55</v>
      </c>
      <c r="N618">
        <f t="shared" si="39"/>
        <v>1.6203371573710716</v>
      </c>
      <c r="O618">
        <v>6.6000000000000005</v>
      </c>
    </row>
    <row r="619" spans="1:15" x14ac:dyDescent="0.3">
      <c r="A619" t="s">
        <v>289</v>
      </c>
      <c r="B619" t="s">
        <v>178</v>
      </c>
      <c r="C619">
        <v>61.4</v>
      </c>
      <c r="D619">
        <v>41</v>
      </c>
      <c r="E619">
        <f t="shared" si="36"/>
        <v>2.2442990426131759</v>
      </c>
      <c r="F619">
        <v>48</v>
      </c>
      <c r="G619">
        <f t="shared" si="37"/>
        <v>2.6274720498885964</v>
      </c>
      <c r="H619">
        <v>89</v>
      </c>
      <c r="I619">
        <f t="shared" si="38"/>
        <v>4.8717710925017723</v>
      </c>
      <c r="K619">
        <v>10.63</v>
      </c>
      <c r="M619">
        <v>9.15</v>
      </c>
      <c r="N619">
        <f t="shared" si="39"/>
        <v>1.4298194444132903</v>
      </c>
      <c r="O619">
        <v>6.1000000000000005</v>
      </c>
    </row>
    <row r="620" spans="1:15" ht="15" x14ac:dyDescent="0.25">
      <c r="A620" t="s">
        <v>659</v>
      </c>
      <c r="B620" t="s">
        <v>574</v>
      </c>
      <c r="C620">
        <v>59.4</v>
      </c>
      <c r="D620">
        <v>50</v>
      </c>
      <c r="E620">
        <f t="shared" si="36"/>
        <v>2.8016541959743768</v>
      </c>
      <c r="F620">
        <v>62</v>
      </c>
      <c r="G620">
        <f t="shared" si="37"/>
        <v>3.4740512030082269</v>
      </c>
      <c r="H620">
        <v>112</v>
      </c>
      <c r="I620">
        <f t="shared" si="38"/>
        <v>6.2757053989826037</v>
      </c>
      <c r="K620">
        <v>10.72</v>
      </c>
      <c r="M620">
        <v>7.79</v>
      </c>
      <c r="N620">
        <f t="shared" si="39"/>
        <v>1.2356094038824139</v>
      </c>
      <c r="O620">
        <v>6.7</v>
      </c>
    </row>
    <row r="621" spans="1:15" ht="15" x14ac:dyDescent="0.25">
      <c r="A621" t="s">
        <v>47</v>
      </c>
      <c r="B621" t="s">
        <v>283</v>
      </c>
      <c r="C621">
        <v>58</v>
      </c>
      <c r="D621">
        <v>67</v>
      </c>
      <c r="E621">
        <f t="shared" si="36"/>
        <v>3.8179311002754157</v>
      </c>
      <c r="F621">
        <v>82</v>
      </c>
      <c r="G621">
        <f t="shared" si="37"/>
        <v>4.6726917943669264</v>
      </c>
      <c r="H621">
        <v>149</v>
      </c>
      <c r="I621">
        <f t="shared" si="38"/>
        <v>8.4906228946423425</v>
      </c>
      <c r="K621">
        <v>10.82</v>
      </c>
      <c r="M621">
        <v>10.89</v>
      </c>
      <c r="N621">
        <f t="shared" si="39"/>
        <v>1.7459886311938979</v>
      </c>
      <c r="O621">
        <v>7.05</v>
      </c>
    </row>
    <row r="622" spans="1:15" ht="15" x14ac:dyDescent="0.25">
      <c r="A622" t="s">
        <v>225</v>
      </c>
      <c r="B622" t="s">
        <v>660</v>
      </c>
      <c r="C622">
        <v>56.2</v>
      </c>
      <c r="D622">
        <v>15</v>
      </c>
      <c r="E622">
        <f t="shared" si="36"/>
        <v>0.87398740294010224</v>
      </c>
      <c r="F622">
        <v>24</v>
      </c>
      <c r="G622">
        <f t="shared" si="37"/>
        <v>1.3983798447041635</v>
      </c>
      <c r="H622">
        <v>39</v>
      </c>
      <c r="I622">
        <f t="shared" si="38"/>
        <v>2.272367247644266</v>
      </c>
      <c r="K622">
        <v>11.8</v>
      </c>
      <c r="M622">
        <v>8.65</v>
      </c>
      <c r="N622">
        <f t="shared" si="39"/>
        <v>1.4067019998837356</v>
      </c>
      <c r="O622">
        <v>0</v>
      </c>
    </row>
    <row r="623" spans="1:15" ht="15" x14ac:dyDescent="0.25">
      <c r="A623" t="s">
        <v>570</v>
      </c>
      <c r="B623" t="s">
        <v>661</v>
      </c>
      <c r="C623">
        <v>53.5</v>
      </c>
      <c r="D623">
        <v>20</v>
      </c>
      <c r="E623">
        <f t="shared" si="36"/>
        <v>1.2065104418314248</v>
      </c>
      <c r="F623">
        <v>30</v>
      </c>
      <c r="G623">
        <f t="shared" si="37"/>
        <v>1.809765662747137</v>
      </c>
      <c r="H623">
        <v>50</v>
      </c>
      <c r="I623">
        <f t="shared" si="38"/>
        <v>3.0162761045785618</v>
      </c>
      <c r="K623">
        <v>13</v>
      </c>
      <c r="M623">
        <v>6.86</v>
      </c>
      <c r="N623">
        <f t="shared" si="39"/>
        <v>1.1406430560766869</v>
      </c>
      <c r="O623">
        <v>5.39</v>
      </c>
    </row>
    <row r="624" spans="1:15" ht="15" x14ac:dyDescent="0.25">
      <c r="A624" t="s">
        <v>662</v>
      </c>
      <c r="B624" t="s">
        <v>663</v>
      </c>
      <c r="C624">
        <v>50.7</v>
      </c>
      <c r="D624">
        <v>26</v>
      </c>
      <c r="E624">
        <f t="shared" si="36"/>
        <v>1.6290967526834499</v>
      </c>
      <c r="F624">
        <v>33</v>
      </c>
      <c r="G624">
        <f t="shared" si="37"/>
        <v>2.0676997245597635</v>
      </c>
      <c r="H624">
        <v>59</v>
      </c>
      <c r="I624">
        <f t="shared" si="38"/>
        <v>3.6967964772432134</v>
      </c>
      <c r="K624">
        <v>12.37</v>
      </c>
      <c r="M624">
        <v>7.13</v>
      </c>
      <c r="N624">
        <f t="shared" si="39"/>
        <v>1.2146185529412379</v>
      </c>
      <c r="O624">
        <v>5.25</v>
      </c>
    </row>
    <row r="625" spans="1:16" ht="15" x14ac:dyDescent="0.25">
      <c r="A625" t="s">
        <v>664</v>
      </c>
      <c r="B625" t="s">
        <v>665</v>
      </c>
      <c r="C625">
        <v>49.9</v>
      </c>
      <c r="D625">
        <v>18</v>
      </c>
      <c r="E625">
        <f t="shared" si="36"/>
        <v>1.1405643586845113</v>
      </c>
      <c r="F625">
        <v>24</v>
      </c>
      <c r="G625">
        <f t="shared" si="37"/>
        <v>1.5207524782460151</v>
      </c>
      <c r="H625">
        <v>42</v>
      </c>
      <c r="I625">
        <f t="shared" si="38"/>
        <v>2.6613168369305265</v>
      </c>
      <c r="K625">
        <v>12.3</v>
      </c>
      <c r="M625">
        <v>4.9800000000000004</v>
      </c>
      <c r="N625">
        <f t="shared" si="39"/>
        <v>0.85446389266340717</v>
      </c>
      <c r="O625">
        <v>5.13</v>
      </c>
    </row>
    <row r="626" spans="1:16" ht="15" x14ac:dyDescent="0.25">
      <c r="A626" t="s">
        <v>559</v>
      </c>
      <c r="B626" t="s">
        <v>216</v>
      </c>
      <c r="C626">
        <v>49.1</v>
      </c>
      <c r="D626">
        <v>43</v>
      </c>
      <c r="E626">
        <f t="shared" si="36"/>
        <v>2.7559306138928421</v>
      </c>
      <c r="F626">
        <v>51</v>
      </c>
      <c r="G626">
        <f t="shared" si="37"/>
        <v>3.2686618908961615</v>
      </c>
      <c r="H626">
        <v>94</v>
      </c>
      <c r="I626">
        <f t="shared" si="38"/>
        <v>6.0245925047890037</v>
      </c>
      <c r="K626">
        <v>10.72</v>
      </c>
      <c r="M626">
        <v>8.61</v>
      </c>
      <c r="N626">
        <f t="shared" si="39"/>
        <v>1.4880990697871845</v>
      </c>
      <c r="O626">
        <v>6.63</v>
      </c>
    </row>
    <row r="627" spans="1:16" ht="15" x14ac:dyDescent="0.25">
      <c r="A627" t="s">
        <v>292</v>
      </c>
      <c r="B627" t="s">
        <v>255</v>
      </c>
      <c r="C627">
        <v>48.2</v>
      </c>
      <c r="D627">
        <v>25</v>
      </c>
      <c r="E627">
        <f t="shared" si="36"/>
        <v>1.6233374766579751</v>
      </c>
      <c r="F627">
        <v>35</v>
      </c>
      <c r="G627">
        <f t="shared" si="37"/>
        <v>2.2726724673211649</v>
      </c>
      <c r="H627">
        <v>60</v>
      </c>
      <c r="I627">
        <f t="shared" si="38"/>
        <v>3.89600994397914</v>
      </c>
      <c r="K627">
        <v>12.24</v>
      </c>
      <c r="M627">
        <v>7.04</v>
      </c>
      <c r="N627">
        <f t="shared" si="39"/>
        <v>1.2269403117073676</v>
      </c>
      <c r="O627">
        <v>5.25</v>
      </c>
    </row>
    <row r="628" spans="1:16" ht="15" x14ac:dyDescent="0.25">
      <c r="A628" t="s">
        <v>559</v>
      </c>
      <c r="B628" t="s">
        <v>666</v>
      </c>
      <c r="C628">
        <v>48</v>
      </c>
      <c r="D628">
        <v>31</v>
      </c>
      <c r="E628">
        <f t="shared" si="36"/>
        <v>2.0188527532892113</v>
      </c>
      <c r="F628">
        <v>40</v>
      </c>
      <c r="G628">
        <f t="shared" si="37"/>
        <v>2.6049712945667243</v>
      </c>
      <c r="H628">
        <v>71</v>
      </c>
      <c r="I628">
        <f t="shared" si="38"/>
        <v>4.623824047855936</v>
      </c>
      <c r="K628">
        <v>11.6</v>
      </c>
      <c r="M628">
        <v>7.18</v>
      </c>
      <c r="N628">
        <f t="shared" si="39"/>
        <v>1.2536875403779841</v>
      </c>
      <c r="O628">
        <v>6.2700000000000005</v>
      </c>
    </row>
    <row r="629" spans="1:16" x14ac:dyDescent="0.3">
      <c r="A629" s="2" t="s">
        <v>564</v>
      </c>
      <c r="B629" s="1" t="s">
        <v>216</v>
      </c>
      <c r="C629" s="1">
        <v>48</v>
      </c>
      <c r="D629" s="1"/>
      <c r="E629" t="str">
        <f t="shared" si="36"/>
        <v/>
      </c>
      <c r="G629" t="str">
        <f t="shared" si="37"/>
        <v/>
      </c>
      <c r="H629" s="1"/>
      <c r="I629" t="str">
        <f t="shared" si="38"/>
        <v/>
      </c>
      <c r="K629">
        <v>10.32</v>
      </c>
      <c r="M629" s="1">
        <v>9.89</v>
      </c>
      <c r="N629">
        <f t="shared" si="39"/>
        <v>1.7268760131390342</v>
      </c>
      <c r="O629">
        <v>7.4</v>
      </c>
      <c r="P629" s="1"/>
    </row>
    <row r="630" spans="1:16" ht="15" x14ac:dyDescent="0.25">
      <c r="A630" t="s">
        <v>116</v>
      </c>
      <c r="B630" t="s">
        <v>569</v>
      </c>
      <c r="C630">
        <v>47.5</v>
      </c>
      <c r="D630">
        <v>42</v>
      </c>
      <c r="E630">
        <f t="shared" si="36"/>
        <v>2.7555035493101681</v>
      </c>
      <c r="F630">
        <v>50</v>
      </c>
      <c r="G630">
        <f t="shared" si="37"/>
        <v>3.2803613682263904</v>
      </c>
      <c r="H630">
        <v>92</v>
      </c>
      <c r="I630">
        <f t="shared" si="38"/>
        <v>6.035864917536558</v>
      </c>
      <c r="K630">
        <v>10.24</v>
      </c>
      <c r="M630">
        <v>8.39</v>
      </c>
      <c r="N630">
        <f t="shared" si="39"/>
        <v>1.4718955161763552</v>
      </c>
      <c r="O630">
        <v>6.75</v>
      </c>
    </row>
    <row r="631" spans="1:16" x14ac:dyDescent="0.3">
      <c r="A631" t="s">
        <v>667</v>
      </c>
      <c r="B631" t="s">
        <v>668</v>
      </c>
      <c r="C631">
        <v>47</v>
      </c>
      <c r="D631">
        <v>31</v>
      </c>
      <c r="E631">
        <f t="shared" si="36"/>
        <v>2.0490665674134578</v>
      </c>
      <c r="F631">
        <v>40</v>
      </c>
      <c r="G631">
        <f t="shared" si="37"/>
        <v>2.6439568611786552</v>
      </c>
      <c r="H631">
        <v>71</v>
      </c>
      <c r="I631">
        <f t="shared" si="38"/>
        <v>4.6930234285921131</v>
      </c>
      <c r="K631">
        <v>12.3</v>
      </c>
      <c r="M631">
        <v>6.7700000000000005</v>
      </c>
      <c r="N631">
        <f t="shared" si="39"/>
        <v>1.1933711689448998</v>
      </c>
      <c r="O631">
        <v>4.99</v>
      </c>
    </row>
    <row r="632" spans="1:16" x14ac:dyDescent="0.3">
      <c r="A632" t="s">
        <v>667</v>
      </c>
      <c r="B632" t="s">
        <v>273</v>
      </c>
      <c r="C632">
        <v>46.6</v>
      </c>
      <c r="D632">
        <v>33</v>
      </c>
      <c r="E632">
        <f t="shared" si="36"/>
        <v>2.1944586410516997</v>
      </c>
      <c r="F632">
        <v>40</v>
      </c>
      <c r="G632">
        <f t="shared" si="37"/>
        <v>2.6599498679414544</v>
      </c>
      <c r="H632">
        <v>73</v>
      </c>
      <c r="I632">
        <f t="shared" si="38"/>
        <v>4.8544085089931537</v>
      </c>
      <c r="K632">
        <v>11.95</v>
      </c>
      <c r="M632">
        <v>6.74</v>
      </c>
      <c r="N632">
        <f t="shared" si="39"/>
        <v>1.1926696890331445</v>
      </c>
      <c r="O632">
        <v>5.12</v>
      </c>
    </row>
    <row r="633" spans="1:16" ht="15" x14ac:dyDescent="0.25">
      <c r="A633" t="s">
        <v>22</v>
      </c>
      <c r="B633" t="s">
        <v>290</v>
      </c>
      <c r="C633">
        <v>44.3</v>
      </c>
      <c r="D633">
        <v>42</v>
      </c>
      <c r="E633">
        <f t="shared" si="36"/>
        <v>2.8944965365284654</v>
      </c>
      <c r="F633">
        <v>52</v>
      </c>
      <c r="G633">
        <f t="shared" si="37"/>
        <v>3.5836623785590525</v>
      </c>
      <c r="H633">
        <v>94</v>
      </c>
      <c r="I633">
        <f t="shared" si="38"/>
        <v>6.4781589150875183</v>
      </c>
      <c r="K633">
        <v>11.55</v>
      </c>
      <c r="M633">
        <v>7.4</v>
      </c>
      <c r="N633">
        <f t="shared" si="39"/>
        <v>1.339682825089908</v>
      </c>
      <c r="O633">
        <v>6.8500000000000005</v>
      </c>
    </row>
    <row r="634" spans="1:16" ht="15" x14ac:dyDescent="0.25">
      <c r="A634" t="s">
        <v>21</v>
      </c>
      <c r="B634" t="s">
        <v>669</v>
      </c>
      <c r="C634">
        <v>42.9</v>
      </c>
      <c r="D634">
        <v>47</v>
      </c>
      <c r="E634">
        <f t="shared" si="36"/>
        <v>3.3133093311667645</v>
      </c>
      <c r="F634">
        <v>55</v>
      </c>
      <c r="G634">
        <f t="shared" si="37"/>
        <v>3.8772768768972776</v>
      </c>
      <c r="H634">
        <v>102</v>
      </c>
      <c r="I634">
        <f t="shared" si="38"/>
        <v>7.1905862080640421</v>
      </c>
      <c r="K634">
        <v>11.53</v>
      </c>
      <c r="M634">
        <v>8.33</v>
      </c>
      <c r="N634">
        <f t="shared" si="39"/>
        <v>1.5300392991500913</v>
      </c>
      <c r="O634">
        <v>6.5</v>
      </c>
    </row>
    <row r="635" spans="1:16" ht="15" x14ac:dyDescent="0.25">
      <c r="A635" t="s">
        <v>129</v>
      </c>
      <c r="B635" t="s">
        <v>196</v>
      </c>
      <c r="C635">
        <v>40.799999999999997</v>
      </c>
      <c r="D635">
        <v>34</v>
      </c>
      <c r="E635">
        <f t="shared" si="36"/>
        <v>2.4832631843465993</v>
      </c>
      <c r="F635">
        <v>38</v>
      </c>
      <c r="G635">
        <f t="shared" si="37"/>
        <v>2.7754117942697283</v>
      </c>
      <c r="H635">
        <v>72</v>
      </c>
      <c r="I635">
        <f t="shared" si="38"/>
        <v>5.2586749786163276</v>
      </c>
      <c r="K635">
        <v>11.13</v>
      </c>
      <c r="M635">
        <v>6.94</v>
      </c>
      <c r="N635">
        <f t="shared" si="39"/>
        <v>1.303897972971588</v>
      </c>
      <c r="O635">
        <v>5.98</v>
      </c>
    </row>
    <row r="636" spans="1:16" ht="15" x14ac:dyDescent="0.25">
      <c r="A636" t="s">
        <v>30</v>
      </c>
      <c r="B636" t="s">
        <v>329</v>
      </c>
      <c r="C636">
        <v>74.099999999999994</v>
      </c>
      <c r="D636">
        <v>38</v>
      </c>
      <c r="E636">
        <f t="shared" si="36"/>
        <v>1.821669718775039</v>
      </c>
      <c r="F636">
        <v>50</v>
      </c>
      <c r="G636">
        <f t="shared" si="37"/>
        <v>2.3969338404934724</v>
      </c>
      <c r="H636">
        <v>88</v>
      </c>
      <c r="I636">
        <f t="shared" si="38"/>
        <v>4.2186035592685114</v>
      </c>
      <c r="K636">
        <v>12.19</v>
      </c>
      <c r="M636">
        <v>9.0500000000000007</v>
      </c>
      <c r="N636">
        <f t="shared" si="39"/>
        <v>1.2992699786113895</v>
      </c>
      <c r="O636">
        <v>5.3500000000000005</v>
      </c>
    </row>
    <row r="637" spans="1:16" ht="15" x14ac:dyDescent="0.25">
      <c r="A637" t="s">
        <v>95</v>
      </c>
      <c r="B637" t="s">
        <v>222</v>
      </c>
      <c r="C637">
        <v>74</v>
      </c>
      <c r="D637">
        <v>34</v>
      </c>
      <c r="E637">
        <f t="shared" si="36"/>
        <v>1.6314688134779798</v>
      </c>
      <c r="F637">
        <v>45</v>
      </c>
      <c r="G637">
        <f t="shared" si="37"/>
        <v>2.1592969590149731</v>
      </c>
      <c r="H637">
        <v>79</v>
      </c>
      <c r="I637">
        <f t="shared" si="38"/>
        <v>3.7907657724929527</v>
      </c>
      <c r="K637">
        <v>12.64</v>
      </c>
      <c r="M637">
        <v>6.97</v>
      </c>
      <c r="N637">
        <f t="shared" si="39"/>
        <v>1.0012626186307592</v>
      </c>
      <c r="O637">
        <v>5.3</v>
      </c>
    </row>
    <row r="638" spans="1:16" ht="15" x14ac:dyDescent="0.25">
      <c r="A638" t="s">
        <v>432</v>
      </c>
      <c r="B638" t="s">
        <v>434</v>
      </c>
      <c r="C638">
        <v>64.3</v>
      </c>
      <c r="D638">
        <v>34</v>
      </c>
      <c r="E638">
        <f t="shared" si="36"/>
        <v>1.8014990764295409</v>
      </c>
      <c r="F638">
        <v>46</v>
      </c>
      <c r="G638">
        <f t="shared" si="37"/>
        <v>2.4373222798752612</v>
      </c>
      <c r="H638">
        <v>80</v>
      </c>
      <c r="I638">
        <f t="shared" si="38"/>
        <v>4.2388213563048023</v>
      </c>
      <c r="K638">
        <v>12.31</v>
      </c>
      <c r="M638">
        <v>7.92</v>
      </c>
      <c r="N638">
        <f t="shared" si="39"/>
        <v>1.2121314090975852</v>
      </c>
      <c r="O638">
        <v>5.3</v>
      </c>
    </row>
    <row r="639" spans="1:16" ht="15" x14ac:dyDescent="0.25">
      <c r="A639" t="s">
        <v>5</v>
      </c>
      <c r="B639" t="s">
        <v>442</v>
      </c>
      <c r="C639">
        <v>62.4</v>
      </c>
      <c r="D639">
        <v>60</v>
      </c>
      <c r="E639">
        <f t="shared" si="36"/>
        <v>3.2471143710039265</v>
      </c>
      <c r="F639">
        <v>73</v>
      </c>
      <c r="G639">
        <f t="shared" si="37"/>
        <v>3.9506558180547775</v>
      </c>
      <c r="H639">
        <v>133</v>
      </c>
      <c r="I639">
        <f t="shared" si="38"/>
        <v>7.197770189058704</v>
      </c>
      <c r="K639">
        <v>11.06</v>
      </c>
      <c r="M639">
        <v>10.53</v>
      </c>
      <c r="N639">
        <f t="shared" si="39"/>
        <v>1.6335236736607444</v>
      </c>
      <c r="O639">
        <v>6.86</v>
      </c>
    </row>
    <row r="640" spans="1:16" ht="15" x14ac:dyDescent="0.25">
      <c r="A640" t="s">
        <v>437</v>
      </c>
      <c r="B640" t="s">
        <v>321</v>
      </c>
      <c r="C640">
        <v>58.3</v>
      </c>
      <c r="D640">
        <v>46</v>
      </c>
      <c r="E640">
        <f t="shared" si="36"/>
        <v>2.6117416287988293</v>
      </c>
      <c r="F640">
        <v>56</v>
      </c>
      <c r="G640">
        <f t="shared" si="37"/>
        <v>3.1795115481029224</v>
      </c>
      <c r="H640">
        <v>102</v>
      </c>
      <c r="I640">
        <f t="shared" si="38"/>
        <v>5.7912531769017521</v>
      </c>
      <c r="K640">
        <v>11.81</v>
      </c>
      <c r="M640">
        <v>8.6199999999999992</v>
      </c>
      <c r="N640">
        <f t="shared" si="39"/>
        <v>1.3788299570587366</v>
      </c>
      <c r="O640">
        <v>5.7</v>
      </c>
    </row>
    <row r="641" spans="1:15" ht="15" x14ac:dyDescent="0.25">
      <c r="A641" t="s">
        <v>577</v>
      </c>
      <c r="B641" t="s">
        <v>212</v>
      </c>
      <c r="C641">
        <v>57.9</v>
      </c>
      <c r="D641">
        <v>53</v>
      </c>
      <c r="E641">
        <f t="shared" si="36"/>
        <v>3.0238339542015678</v>
      </c>
      <c r="F641">
        <v>63</v>
      </c>
      <c r="G641">
        <f t="shared" si="37"/>
        <v>3.5943686625414863</v>
      </c>
      <c r="H641">
        <v>116</v>
      </c>
      <c r="I641">
        <f t="shared" si="38"/>
        <v>6.6182026167430541</v>
      </c>
      <c r="K641">
        <v>11.16</v>
      </c>
      <c r="M641">
        <v>8.89</v>
      </c>
      <c r="N641">
        <f t="shared" si="39"/>
        <v>1.4264388209619006</v>
      </c>
      <c r="O641">
        <v>6.7700000000000005</v>
      </c>
    </row>
    <row r="642" spans="1:15" ht="15" x14ac:dyDescent="0.25">
      <c r="A642" t="s">
        <v>670</v>
      </c>
      <c r="B642" t="s">
        <v>671</v>
      </c>
      <c r="C642">
        <v>57.8</v>
      </c>
      <c r="D642">
        <v>46</v>
      </c>
      <c r="E642">
        <f t="shared" si="36"/>
        <v>2.6276626093699424</v>
      </c>
      <c r="F642">
        <v>54</v>
      </c>
      <c r="G642">
        <f t="shared" si="37"/>
        <v>3.0846474109994975</v>
      </c>
      <c r="H642">
        <v>100</v>
      </c>
      <c r="I642">
        <f t="shared" si="38"/>
        <v>5.7123100203694399</v>
      </c>
      <c r="K642">
        <v>11.06</v>
      </c>
      <c r="M642">
        <v>8.65</v>
      </c>
      <c r="N642">
        <f t="shared" si="39"/>
        <v>1.3890118068987243</v>
      </c>
      <c r="O642">
        <v>6</v>
      </c>
    </row>
    <row r="643" spans="1:15" ht="15" x14ac:dyDescent="0.25">
      <c r="A643" t="s">
        <v>67</v>
      </c>
      <c r="B643" t="s">
        <v>201</v>
      </c>
      <c r="C643">
        <v>56.3</v>
      </c>
      <c r="D643">
        <v>50</v>
      </c>
      <c r="E643">
        <f t="shared" ref="E643:E706" si="40">IF(AND($C643&gt;0,D643&gt;0),D643/($C643^0.70558407859294),"")</f>
        <v>2.9096392829702045</v>
      </c>
      <c r="F643">
        <v>58</v>
      </c>
      <c r="G643">
        <f t="shared" ref="G643:G706" si="41">IF(AND($C643&gt;0,F643&gt;0),F643/($C643^0.70558407859294),"")</f>
        <v>3.3751815682454374</v>
      </c>
      <c r="H643">
        <v>108</v>
      </c>
      <c r="I643">
        <f t="shared" ref="I643:I706" si="42">IF(AND($C643&gt;0,H643&gt;0),H643/($C643^0.70558407859294),"")</f>
        <v>6.2848208512156418</v>
      </c>
      <c r="K643">
        <v>10.5</v>
      </c>
      <c r="M643">
        <v>9</v>
      </c>
      <c r="N643">
        <f t="shared" ref="N643:N706" si="43">IF(AND($C643&gt;0,M643&gt;0),M643/($C643^0.450818786555515),"")</f>
        <v>1.4624480206054669</v>
      </c>
      <c r="O643">
        <v>7.2</v>
      </c>
    </row>
    <row r="644" spans="1:15" ht="15" x14ac:dyDescent="0.25">
      <c r="A644" t="s">
        <v>672</v>
      </c>
      <c r="B644" t="s">
        <v>673</v>
      </c>
      <c r="C644">
        <v>55.9</v>
      </c>
      <c r="D644">
        <v>38</v>
      </c>
      <c r="E644">
        <f t="shared" si="40"/>
        <v>2.2224788985409254</v>
      </c>
      <c r="F644">
        <v>48</v>
      </c>
      <c r="G644">
        <f t="shared" si="41"/>
        <v>2.8073417665780109</v>
      </c>
      <c r="H644">
        <v>86</v>
      </c>
      <c r="I644">
        <f t="shared" si="42"/>
        <v>5.0298206651189359</v>
      </c>
      <c r="K644">
        <v>11.68</v>
      </c>
      <c r="M644">
        <v>8.19</v>
      </c>
      <c r="N644">
        <f t="shared" si="43"/>
        <v>1.3351124044168077</v>
      </c>
      <c r="O644">
        <v>6.28</v>
      </c>
    </row>
    <row r="645" spans="1:15" ht="15" x14ac:dyDescent="0.25">
      <c r="A645" t="s">
        <v>74</v>
      </c>
      <c r="B645" t="s">
        <v>221</v>
      </c>
      <c r="C645">
        <v>54</v>
      </c>
      <c r="D645">
        <v>37</v>
      </c>
      <c r="E645">
        <f t="shared" si="40"/>
        <v>2.2174420007723525</v>
      </c>
      <c r="F645">
        <v>46</v>
      </c>
      <c r="G645">
        <f t="shared" si="41"/>
        <v>2.7568197847440059</v>
      </c>
      <c r="H645">
        <v>83</v>
      </c>
      <c r="I645">
        <f t="shared" si="42"/>
        <v>4.974261785516358</v>
      </c>
      <c r="K645">
        <v>11.54</v>
      </c>
      <c r="M645">
        <v>7.44</v>
      </c>
      <c r="N645">
        <f t="shared" si="43"/>
        <v>1.2319051843361526</v>
      </c>
      <c r="O645">
        <v>5.6</v>
      </c>
    </row>
    <row r="646" spans="1:15" ht="15" x14ac:dyDescent="0.25">
      <c r="A646" t="s">
        <v>674</v>
      </c>
      <c r="B646" t="s">
        <v>675</v>
      </c>
      <c r="C646">
        <v>49.8</v>
      </c>
      <c r="D646">
        <v>40</v>
      </c>
      <c r="E646">
        <f t="shared" si="40"/>
        <v>2.5381774966352428</v>
      </c>
      <c r="F646">
        <v>50</v>
      </c>
      <c r="G646">
        <f t="shared" si="41"/>
        <v>3.1727218707940539</v>
      </c>
      <c r="H646">
        <v>90</v>
      </c>
      <c r="I646">
        <f t="shared" si="42"/>
        <v>5.7108993674292963</v>
      </c>
      <c r="K646">
        <v>11.25</v>
      </c>
      <c r="M646">
        <v>8.7100000000000009</v>
      </c>
      <c r="N646">
        <f t="shared" si="43"/>
        <v>1.495806038777469</v>
      </c>
      <c r="O646">
        <v>7.1</v>
      </c>
    </row>
    <row r="647" spans="1:15" ht="15" x14ac:dyDescent="0.25">
      <c r="A647" t="s">
        <v>432</v>
      </c>
      <c r="B647" t="s">
        <v>433</v>
      </c>
      <c r="C647">
        <v>46.3</v>
      </c>
      <c r="D647">
        <v>28</v>
      </c>
      <c r="E647">
        <f t="shared" si="40"/>
        <v>1.8704693773202423</v>
      </c>
      <c r="F647">
        <v>37</v>
      </c>
      <c r="G647">
        <f t="shared" si="41"/>
        <v>2.4716916771731774</v>
      </c>
      <c r="H647">
        <v>65</v>
      </c>
      <c r="I647">
        <f t="shared" si="42"/>
        <v>4.3421610544934195</v>
      </c>
      <c r="K647">
        <v>11.49</v>
      </c>
      <c r="M647">
        <v>7.28</v>
      </c>
      <c r="N647">
        <f t="shared" si="43"/>
        <v>1.2919811520286426</v>
      </c>
      <c r="O647">
        <v>6.3</v>
      </c>
    </row>
    <row r="648" spans="1:15" ht="15" x14ac:dyDescent="0.25">
      <c r="A648" t="s">
        <v>26</v>
      </c>
      <c r="B648" t="s">
        <v>390</v>
      </c>
      <c r="C648">
        <v>47.1</v>
      </c>
      <c r="D648">
        <v>26</v>
      </c>
      <c r="E648">
        <f t="shared" si="40"/>
        <v>1.7159966384294443</v>
      </c>
      <c r="F648">
        <v>37</v>
      </c>
      <c r="G648">
        <f t="shared" si="41"/>
        <v>2.4419952162265166</v>
      </c>
      <c r="H648">
        <v>63</v>
      </c>
      <c r="I648">
        <f t="shared" si="42"/>
        <v>4.1579918546559611</v>
      </c>
      <c r="J648">
        <v>14.6</v>
      </c>
      <c r="M648">
        <v>6.9</v>
      </c>
      <c r="N648">
        <f t="shared" si="43"/>
        <v>1.2151218645473081</v>
      </c>
      <c r="O648">
        <v>5.3</v>
      </c>
    </row>
    <row r="649" spans="1:15" ht="15" x14ac:dyDescent="0.25">
      <c r="A649" t="s">
        <v>24</v>
      </c>
      <c r="B649" t="s">
        <v>206</v>
      </c>
      <c r="C649">
        <v>54</v>
      </c>
      <c r="D649">
        <v>63</v>
      </c>
      <c r="E649">
        <f t="shared" si="40"/>
        <v>3.7756444878015731</v>
      </c>
      <c r="F649">
        <v>78</v>
      </c>
      <c r="G649">
        <f t="shared" si="41"/>
        <v>4.6746074610876622</v>
      </c>
      <c r="H649">
        <v>141</v>
      </c>
      <c r="I649">
        <f t="shared" si="42"/>
        <v>8.4502519488892354</v>
      </c>
      <c r="J649">
        <v>13.3</v>
      </c>
      <c r="M649">
        <v>10.68</v>
      </c>
      <c r="N649">
        <f t="shared" si="43"/>
        <v>1.7683800226760897</v>
      </c>
      <c r="O649">
        <v>7.07</v>
      </c>
    </row>
    <row r="650" spans="1:15" ht="15" x14ac:dyDescent="0.25">
      <c r="A650" t="s">
        <v>488</v>
      </c>
      <c r="B650" t="s">
        <v>676</v>
      </c>
      <c r="C650">
        <v>55.1</v>
      </c>
      <c r="D650">
        <v>35</v>
      </c>
      <c r="E650">
        <f t="shared" si="40"/>
        <v>2.0679460185137915</v>
      </c>
      <c r="F650">
        <v>42</v>
      </c>
      <c r="G650">
        <f t="shared" si="41"/>
        <v>2.4815352222165497</v>
      </c>
      <c r="H650">
        <v>77</v>
      </c>
      <c r="I650">
        <f t="shared" si="42"/>
        <v>4.5494812407303407</v>
      </c>
      <c r="J650">
        <v>12.6</v>
      </c>
      <c r="M650">
        <v>10.92</v>
      </c>
      <c r="N650">
        <f t="shared" si="43"/>
        <v>1.7917556695838992</v>
      </c>
      <c r="O650">
        <v>6.66</v>
      </c>
    </row>
    <row r="651" spans="1:15" ht="15" x14ac:dyDescent="0.25">
      <c r="A651" t="s">
        <v>677</v>
      </c>
      <c r="B651" t="s">
        <v>678</v>
      </c>
      <c r="C651">
        <v>55.2</v>
      </c>
      <c r="D651">
        <v>35</v>
      </c>
      <c r="E651">
        <f t="shared" si="40"/>
        <v>2.0653019982103324</v>
      </c>
      <c r="F651">
        <v>45</v>
      </c>
      <c r="G651">
        <f t="shared" si="41"/>
        <v>2.6553882834132843</v>
      </c>
      <c r="H651">
        <v>80</v>
      </c>
      <c r="I651">
        <f t="shared" si="42"/>
        <v>4.7206902816236171</v>
      </c>
      <c r="J651">
        <v>13.8</v>
      </c>
      <c r="M651">
        <v>8</v>
      </c>
      <c r="N651">
        <f t="shared" si="43"/>
        <v>1.3115689471532899</v>
      </c>
      <c r="O651">
        <v>5.65</v>
      </c>
    </row>
    <row r="652" spans="1:15" ht="15" x14ac:dyDescent="0.25">
      <c r="A652" t="s">
        <v>583</v>
      </c>
      <c r="B652" t="s">
        <v>584</v>
      </c>
      <c r="C652">
        <v>58</v>
      </c>
      <c r="D652">
        <v>49</v>
      </c>
      <c r="E652">
        <f t="shared" si="40"/>
        <v>2.7922182673656026</v>
      </c>
      <c r="F652">
        <v>61</v>
      </c>
      <c r="G652">
        <f t="shared" si="41"/>
        <v>3.4760268226388114</v>
      </c>
      <c r="H652">
        <v>110</v>
      </c>
      <c r="I652">
        <f t="shared" si="42"/>
        <v>6.268245090004414</v>
      </c>
      <c r="J652">
        <v>14</v>
      </c>
      <c r="M652">
        <v>11.19</v>
      </c>
      <c r="N652">
        <f t="shared" si="43"/>
        <v>1.7940874915573659</v>
      </c>
      <c r="O652">
        <v>6.86</v>
      </c>
    </row>
    <row r="653" spans="1:15" ht="15" x14ac:dyDescent="0.25">
      <c r="A653" t="s">
        <v>679</v>
      </c>
      <c r="B653" t="s">
        <v>295</v>
      </c>
      <c r="C653">
        <v>62.4</v>
      </c>
      <c r="D653">
        <v>25</v>
      </c>
      <c r="E653">
        <f t="shared" si="40"/>
        <v>1.352964321251636</v>
      </c>
      <c r="F653">
        <v>36</v>
      </c>
      <c r="G653">
        <f t="shared" si="41"/>
        <v>1.948268622602356</v>
      </c>
      <c r="H653">
        <v>61</v>
      </c>
      <c r="I653">
        <f t="shared" si="42"/>
        <v>3.301232943853992</v>
      </c>
      <c r="J653">
        <v>15</v>
      </c>
      <c r="M653">
        <v>7.4</v>
      </c>
      <c r="N653">
        <f t="shared" si="43"/>
        <v>1.1479653547093551</v>
      </c>
      <c r="O653">
        <v>5.68</v>
      </c>
    </row>
    <row r="654" spans="1:15" ht="15" x14ac:dyDescent="0.25">
      <c r="A654" t="s">
        <v>79</v>
      </c>
      <c r="B654" t="s">
        <v>503</v>
      </c>
      <c r="C654">
        <v>63.7</v>
      </c>
      <c r="D654">
        <v>70</v>
      </c>
      <c r="E654">
        <f t="shared" si="40"/>
        <v>3.7335844664051709</v>
      </c>
      <c r="F654">
        <v>85</v>
      </c>
      <c r="G654">
        <f t="shared" si="41"/>
        <v>4.5336382806348503</v>
      </c>
      <c r="H654">
        <v>155</v>
      </c>
      <c r="I654">
        <f t="shared" si="42"/>
        <v>8.2672227470400212</v>
      </c>
      <c r="J654">
        <v>13.1</v>
      </c>
      <c r="M654">
        <v>15.86</v>
      </c>
      <c r="N654">
        <f t="shared" si="43"/>
        <v>2.4376044459139794</v>
      </c>
      <c r="O654">
        <v>7.81</v>
      </c>
    </row>
    <row r="655" spans="1:15" ht="15" x14ac:dyDescent="0.25">
      <c r="A655" t="s">
        <v>579</v>
      </c>
      <c r="B655" t="s">
        <v>580</v>
      </c>
      <c r="C655">
        <v>70.3</v>
      </c>
      <c r="D655">
        <v>37</v>
      </c>
      <c r="E655">
        <f t="shared" si="40"/>
        <v>1.8408544549297492</v>
      </c>
      <c r="F655">
        <v>47</v>
      </c>
      <c r="G655">
        <f t="shared" si="41"/>
        <v>2.3383826859918435</v>
      </c>
      <c r="H655">
        <v>84</v>
      </c>
      <c r="I655">
        <f t="shared" si="42"/>
        <v>4.1792371409215932</v>
      </c>
      <c r="J655">
        <v>15.3</v>
      </c>
      <c r="M655">
        <v>8.08</v>
      </c>
      <c r="N655">
        <f t="shared" si="43"/>
        <v>1.1878707879733426</v>
      </c>
      <c r="O655">
        <v>4.95</v>
      </c>
    </row>
    <row r="656" spans="1:15" ht="15" x14ac:dyDescent="0.25">
      <c r="A656" t="s">
        <v>463</v>
      </c>
      <c r="B656" t="s">
        <v>680</v>
      </c>
      <c r="C656">
        <v>61.9</v>
      </c>
      <c r="D656">
        <v>64</v>
      </c>
      <c r="E656">
        <f t="shared" si="40"/>
        <v>3.4833056023254794</v>
      </c>
      <c r="F656">
        <v>84</v>
      </c>
      <c r="G656">
        <f t="shared" si="41"/>
        <v>4.5718386030521918</v>
      </c>
      <c r="H656">
        <v>148</v>
      </c>
      <c r="I656">
        <f t="shared" si="42"/>
        <v>8.0551442053776707</v>
      </c>
      <c r="L656">
        <v>4.7</v>
      </c>
      <c r="M656">
        <v>11.94</v>
      </c>
      <c r="N656">
        <f t="shared" si="43"/>
        <v>1.8589877267491908</v>
      </c>
      <c r="O656">
        <v>7.09</v>
      </c>
    </row>
    <row r="657" spans="1:16" ht="15" x14ac:dyDescent="0.25">
      <c r="A657" t="s">
        <v>9</v>
      </c>
      <c r="B657" t="s">
        <v>470</v>
      </c>
      <c r="C657">
        <v>51.8</v>
      </c>
      <c r="D657">
        <v>53</v>
      </c>
      <c r="E657">
        <f t="shared" si="40"/>
        <v>3.2709362935762702</v>
      </c>
      <c r="F657">
        <v>62</v>
      </c>
      <c r="G657">
        <f t="shared" si="41"/>
        <v>3.8263783056929954</v>
      </c>
      <c r="H657">
        <v>115</v>
      </c>
      <c r="I657">
        <f t="shared" si="42"/>
        <v>7.0973145992692652</v>
      </c>
      <c r="J657">
        <v>12.37</v>
      </c>
      <c r="M657">
        <v>12.05</v>
      </c>
      <c r="N657">
        <f t="shared" si="43"/>
        <v>2.03298879441425</v>
      </c>
      <c r="O657">
        <v>7.87</v>
      </c>
    </row>
    <row r="658" spans="1:16" ht="15" x14ac:dyDescent="0.25">
      <c r="A658" t="s">
        <v>23</v>
      </c>
      <c r="B658" t="s">
        <v>475</v>
      </c>
      <c r="C658">
        <v>57.6</v>
      </c>
      <c r="D658">
        <v>52</v>
      </c>
      <c r="E658">
        <f t="shared" si="40"/>
        <v>2.9776748151884256</v>
      </c>
      <c r="F658">
        <v>68</v>
      </c>
      <c r="G658">
        <f t="shared" si="41"/>
        <v>3.8938824506310183</v>
      </c>
      <c r="H658">
        <v>120</v>
      </c>
      <c r="I658">
        <f t="shared" si="42"/>
        <v>6.8715572658194439</v>
      </c>
      <c r="J658">
        <v>13.91</v>
      </c>
      <c r="M658">
        <v>11.2</v>
      </c>
      <c r="N658">
        <f t="shared" si="43"/>
        <v>1.8013018492280153</v>
      </c>
      <c r="O658">
        <v>6.86</v>
      </c>
    </row>
    <row r="659" spans="1:16" ht="15" x14ac:dyDescent="0.25">
      <c r="A659" t="s">
        <v>69</v>
      </c>
      <c r="B659" t="s">
        <v>593</v>
      </c>
      <c r="C659">
        <v>65.3</v>
      </c>
      <c r="D659">
        <v>40</v>
      </c>
      <c r="E659">
        <f t="shared" si="40"/>
        <v>2.0964579050459009</v>
      </c>
      <c r="F659">
        <v>50</v>
      </c>
      <c r="G659">
        <f t="shared" si="41"/>
        <v>2.620572381307376</v>
      </c>
      <c r="H659">
        <v>90</v>
      </c>
      <c r="I659">
        <f t="shared" si="42"/>
        <v>4.7170302863532765</v>
      </c>
      <c r="J659">
        <v>13.16</v>
      </c>
      <c r="M659">
        <v>10.199999999999999</v>
      </c>
      <c r="N659">
        <f t="shared" si="43"/>
        <v>1.5502552603488338</v>
      </c>
      <c r="O659">
        <v>6.09</v>
      </c>
    </row>
    <row r="660" spans="1:16" ht="15" x14ac:dyDescent="0.25">
      <c r="A660" t="s">
        <v>473</v>
      </c>
      <c r="B660" t="s">
        <v>365</v>
      </c>
      <c r="C660">
        <v>67</v>
      </c>
      <c r="D660">
        <v>64</v>
      </c>
      <c r="E660">
        <f t="shared" si="40"/>
        <v>3.294053639882379</v>
      </c>
      <c r="F660">
        <v>81</v>
      </c>
      <c r="G660">
        <f t="shared" si="41"/>
        <v>4.1690366379761361</v>
      </c>
      <c r="H660">
        <v>145</v>
      </c>
      <c r="I660">
        <f t="shared" si="42"/>
        <v>7.4630902778585151</v>
      </c>
      <c r="J660">
        <v>14.4</v>
      </c>
      <c r="M660">
        <v>11.03</v>
      </c>
      <c r="N660">
        <f t="shared" si="43"/>
        <v>1.6570922482684416</v>
      </c>
      <c r="O660">
        <v>6.43</v>
      </c>
    </row>
    <row r="661" spans="1:16" ht="15" x14ac:dyDescent="0.25">
      <c r="A661" t="s">
        <v>480</v>
      </c>
      <c r="B661" t="s">
        <v>340</v>
      </c>
      <c r="C661">
        <v>53.3</v>
      </c>
      <c r="D661">
        <v>45</v>
      </c>
      <c r="E661">
        <f t="shared" si="40"/>
        <v>2.7218318203474983</v>
      </c>
      <c r="F661">
        <v>58</v>
      </c>
      <c r="G661">
        <f t="shared" si="41"/>
        <v>3.5081387906701087</v>
      </c>
      <c r="H661">
        <v>103</v>
      </c>
      <c r="I661">
        <f t="shared" si="42"/>
        <v>6.229970611017607</v>
      </c>
      <c r="L661">
        <v>5.79</v>
      </c>
      <c r="M661">
        <v>8.11</v>
      </c>
      <c r="N661">
        <f t="shared" si="43"/>
        <v>1.3507649692895305</v>
      </c>
      <c r="O661">
        <v>6.05</v>
      </c>
    </row>
    <row r="662" spans="1:16" ht="15" x14ac:dyDescent="0.25">
      <c r="A662" t="s">
        <v>50</v>
      </c>
      <c r="B662" t="s">
        <v>337</v>
      </c>
      <c r="C662">
        <v>54</v>
      </c>
      <c r="D662">
        <v>60</v>
      </c>
      <c r="E662">
        <f t="shared" si="40"/>
        <v>3.5958518931443555</v>
      </c>
      <c r="F662">
        <v>74</v>
      </c>
      <c r="G662">
        <f t="shared" si="41"/>
        <v>4.4348840015447051</v>
      </c>
      <c r="H662">
        <v>134</v>
      </c>
      <c r="I662">
        <f t="shared" si="42"/>
        <v>8.0307358946890606</v>
      </c>
      <c r="L662">
        <v>5.33</v>
      </c>
      <c r="M662">
        <v>10.51</v>
      </c>
      <c r="N662">
        <f t="shared" si="43"/>
        <v>1.740231651528624</v>
      </c>
      <c r="O662">
        <v>7.44</v>
      </c>
    </row>
    <row r="663" spans="1:16" x14ac:dyDescent="0.3">
      <c r="A663" t="s">
        <v>335</v>
      </c>
      <c r="B663" t="s">
        <v>334</v>
      </c>
      <c r="C663">
        <v>57.1</v>
      </c>
      <c r="D663">
        <v>58</v>
      </c>
      <c r="E663">
        <f t="shared" si="40"/>
        <v>3.3417466680533843</v>
      </c>
      <c r="F663">
        <v>69</v>
      </c>
      <c r="G663">
        <f t="shared" si="41"/>
        <v>3.9755262085462673</v>
      </c>
      <c r="H663">
        <v>127</v>
      </c>
      <c r="I663">
        <f t="shared" si="42"/>
        <v>7.3172728765996515</v>
      </c>
      <c r="L663">
        <v>5.24</v>
      </c>
      <c r="M663">
        <v>8.9499999999999993</v>
      </c>
      <c r="N663">
        <f t="shared" si="43"/>
        <v>1.4451019151002715</v>
      </c>
      <c r="O663">
        <v>6.97</v>
      </c>
    </row>
    <row r="664" spans="1:16" ht="15" x14ac:dyDescent="0.25">
      <c r="A664" t="s">
        <v>59</v>
      </c>
      <c r="B664" t="s">
        <v>404</v>
      </c>
      <c r="C664">
        <v>57.6</v>
      </c>
      <c r="D664">
        <v>48</v>
      </c>
      <c r="E664">
        <f t="shared" si="40"/>
        <v>2.7486229063277774</v>
      </c>
      <c r="F664">
        <v>59</v>
      </c>
      <c r="G664">
        <f t="shared" si="41"/>
        <v>3.3785156556945597</v>
      </c>
      <c r="H664">
        <v>107</v>
      </c>
      <c r="I664">
        <f t="shared" si="42"/>
        <v>6.1271385620223375</v>
      </c>
      <c r="L664">
        <v>5.33</v>
      </c>
      <c r="M664">
        <v>8.09</v>
      </c>
      <c r="N664">
        <f t="shared" si="43"/>
        <v>1.3011189250227362</v>
      </c>
      <c r="O664">
        <v>5.85</v>
      </c>
    </row>
    <row r="665" spans="1:16" ht="15" x14ac:dyDescent="0.25">
      <c r="A665" t="s">
        <v>681</v>
      </c>
      <c r="B665" t="s">
        <v>682</v>
      </c>
      <c r="C665">
        <v>58</v>
      </c>
      <c r="D665">
        <v>43</v>
      </c>
      <c r="E665">
        <f t="shared" si="40"/>
        <v>2.4503139897289983</v>
      </c>
      <c r="F665">
        <v>56</v>
      </c>
      <c r="G665">
        <f t="shared" si="41"/>
        <v>3.1911065912749743</v>
      </c>
      <c r="H665">
        <v>99</v>
      </c>
      <c r="I665">
        <f t="shared" si="42"/>
        <v>5.6414205810039721</v>
      </c>
      <c r="L665">
        <v>5.41</v>
      </c>
      <c r="M665">
        <v>7.27</v>
      </c>
      <c r="N665">
        <f t="shared" si="43"/>
        <v>1.1655957161413808</v>
      </c>
      <c r="O665">
        <v>5.82</v>
      </c>
    </row>
    <row r="666" spans="1:16" ht="15" x14ac:dyDescent="0.25">
      <c r="A666" t="s">
        <v>598</v>
      </c>
      <c r="B666" t="s">
        <v>351</v>
      </c>
      <c r="C666">
        <v>58</v>
      </c>
      <c r="D666">
        <v>67</v>
      </c>
      <c r="E666">
        <f t="shared" si="40"/>
        <v>3.8179311002754157</v>
      </c>
      <c r="F666">
        <v>78</v>
      </c>
      <c r="G666">
        <f t="shared" si="41"/>
        <v>4.4447556092758571</v>
      </c>
      <c r="H666">
        <v>145</v>
      </c>
      <c r="I666">
        <f t="shared" si="42"/>
        <v>8.2626867095512733</v>
      </c>
      <c r="L666">
        <v>5.46</v>
      </c>
      <c r="M666">
        <v>7.47</v>
      </c>
      <c r="N666">
        <f t="shared" si="43"/>
        <v>1.1976616230503596</v>
      </c>
      <c r="O666">
        <v>6.38</v>
      </c>
    </row>
    <row r="667" spans="1:16" ht="15" x14ac:dyDescent="0.25">
      <c r="A667" t="s">
        <v>481</v>
      </c>
      <c r="B667" t="s">
        <v>212</v>
      </c>
      <c r="C667">
        <v>63.6</v>
      </c>
      <c r="D667">
        <v>50</v>
      </c>
      <c r="E667">
        <f t="shared" si="40"/>
        <v>2.6698039859126128</v>
      </c>
      <c r="F667">
        <v>65</v>
      </c>
      <c r="G667">
        <f t="shared" si="41"/>
        <v>3.470745181686397</v>
      </c>
      <c r="H667">
        <v>115</v>
      </c>
      <c r="I667">
        <f t="shared" si="42"/>
        <v>6.1405491675990103</v>
      </c>
      <c r="L667">
        <v>5.28</v>
      </c>
      <c r="M667">
        <v>9.44</v>
      </c>
      <c r="N667">
        <f t="shared" si="43"/>
        <v>1.4519098307238987</v>
      </c>
      <c r="O667">
        <v>6.54</v>
      </c>
    </row>
    <row r="668" spans="1:16" ht="15" x14ac:dyDescent="0.25">
      <c r="A668" t="s">
        <v>49</v>
      </c>
      <c r="B668" t="s">
        <v>187</v>
      </c>
      <c r="C668">
        <v>84</v>
      </c>
      <c r="D668">
        <v>60</v>
      </c>
      <c r="E668">
        <f t="shared" si="40"/>
        <v>2.6327548614235732</v>
      </c>
      <c r="F668">
        <v>72</v>
      </c>
      <c r="G668">
        <f t="shared" si="41"/>
        <v>3.159305833708288</v>
      </c>
      <c r="H668">
        <v>132</v>
      </c>
      <c r="I668">
        <f t="shared" si="42"/>
        <v>5.7920606951318607</v>
      </c>
      <c r="L668">
        <v>5.79</v>
      </c>
      <c r="M668" s="3">
        <v>9.23</v>
      </c>
      <c r="N668">
        <f t="shared" si="43"/>
        <v>1.2522771272281172</v>
      </c>
      <c r="O668">
        <v>5.42</v>
      </c>
      <c r="P668" s="3"/>
    </row>
    <row r="669" spans="1:16" ht="15" x14ac:dyDescent="0.25">
      <c r="A669" t="s">
        <v>276</v>
      </c>
      <c r="B669" t="s">
        <v>607</v>
      </c>
      <c r="C669">
        <v>47.2</v>
      </c>
      <c r="D669">
        <v>42</v>
      </c>
      <c r="E669">
        <f t="shared" si="40"/>
        <v>2.7678494727504397</v>
      </c>
      <c r="F669">
        <v>54</v>
      </c>
      <c r="G669">
        <f t="shared" si="41"/>
        <v>3.5586636078219938</v>
      </c>
      <c r="H669">
        <v>96</v>
      </c>
      <c r="I669">
        <f t="shared" si="42"/>
        <v>6.3265130805724334</v>
      </c>
      <c r="L669">
        <v>4.93</v>
      </c>
      <c r="M669">
        <v>8.19</v>
      </c>
      <c r="N669">
        <f t="shared" si="43"/>
        <v>1.4409184464379372</v>
      </c>
      <c r="O669">
        <v>6.12</v>
      </c>
    </row>
    <row r="670" spans="1:16" ht="15" x14ac:dyDescent="0.25">
      <c r="A670" t="s">
        <v>488</v>
      </c>
      <c r="B670" t="s">
        <v>336</v>
      </c>
      <c r="C670">
        <v>49</v>
      </c>
      <c r="E670" t="str">
        <f t="shared" si="40"/>
        <v/>
      </c>
      <c r="G670" t="str">
        <f t="shared" si="41"/>
        <v/>
      </c>
      <c r="I670" t="str">
        <f t="shared" si="42"/>
        <v/>
      </c>
      <c r="J670">
        <v>12.2</v>
      </c>
      <c r="M670">
        <v>10.220000000000001</v>
      </c>
      <c r="N670">
        <f t="shared" si="43"/>
        <v>1.767985708029759</v>
      </c>
      <c r="O670">
        <v>7</v>
      </c>
    </row>
    <row r="671" spans="1:16" ht="15" x14ac:dyDescent="0.25">
      <c r="A671" t="s">
        <v>489</v>
      </c>
      <c r="B671" t="s">
        <v>490</v>
      </c>
      <c r="C671">
        <v>52.3</v>
      </c>
      <c r="D671">
        <v>31</v>
      </c>
      <c r="E671">
        <f t="shared" si="40"/>
        <v>1.9002654102224852</v>
      </c>
      <c r="F671">
        <v>40</v>
      </c>
      <c r="G671">
        <f t="shared" si="41"/>
        <v>2.4519553680290134</v>
      </c>
      <c r="H671">
        <v>71</v>
      </c>
      <c r="I671">
        <f t="shared" si="42"/>
        <v>4.3522207782514988</v>
      </c>
      <c r="J671">
        <v>13.4</v>
      </c>
      <c r="M671">
        <v>7.85</v>
      </c>
      <c r="N671">
        <f t="shared" si="43"/>
        <v>1.3186720788697845</v>
      </c>
      <c r="O671">
        <v>6.38</v>
      </c>
    </row>
    <row r="672" spans="1:16" ht="15" x14ac:dyDescent="0.25">
      <c r="A672" t="s">
        <v>494</v>
      </c>
      <c r="B672" t="s">
        <v>345</v>
      </c>
      <c r="C672">
        <v>55.2</v>
      </c>
      <c r="D672">
        <v>47</v>
      </c>
      <c r="E672">
        <f t="shared" si="40"/>
        <v>2.7734055404538749</v>
      </c>
      <c r="F672">
        <v>56</v>
      </c>
      <c r="G672">
        <f t="shared" si="41"/>
        <v>3.3044831971365318</v>
      </c>
      <c r="H672">
        <v>103</v>
      </c>
      <c r="I672">
        <f t="shared" si="42"/>
        <v>6.0778887375904063</v>
      </c>
      <c r="L672">
        <v>5.68</v>
      </c>
      <c r="M672">
        <v>8.91</v>
      </c>
      <c r="N672">
        <f t="shared" si="43"/>
        <v>1.4607599148919768</v>
      </c>
      <c r="O672">
        <v>6.32</v>
      </c>
    </row>
    <row r="673" spans="1:16" ht="15" x14ac:dyDescent="0.25">
      <c r="A673" t="s">
        <v>494</v>
      </c>
      <c r="B673" t="s">
        <v>683</v>
      </c>
      <c r="C673">
        <v>55.6</v>
      </c>
      <c r="D673">
        <v>48</v>
      </c>
      <c r="E673">
        <f t="shared" si="40"/>
        <v>2.8180211512974735</v>
      </c>
      <c r="F673">
        <v>56</v>
      </c>
      <c r="G673">
        <f t="shared" si="41"/>
        <v>3.287691343180386</v>
      </c>
      <c r="H673">
        <v>104</v>
      </c>
      <c r="I673">
        <f t="shared" si="42"/>
        <v>6.1057124944778591</v>
      </c>
      <c r="L673">
        <v>5.3</v>
      </c>
      <c r="M673">
        <v>8.59</v>
      </c>
      <c r="N673">
        <f t="shared" si="43"/>
        <v>1.4037205692543295</v>
      </c>
      <c r="O673">
        <v>6.03</v>
      </c>
    </row>
    <row r="674" spans="1:16" ht="15" x14ac:dyDescent="0.25">
      <c r="A674" t="s">
        <v>603</v>
      </c>
      <c r="B674" t="s">
        <v>605</v>
      </c>
      <c r="C674">
        <v>56.3</v>
      </c>
      <c r="D674">
        <v>50</v>
      </c>
      <c r="E674">
        <f t="shared" si="40"/>
        <v>2.9096392829702045</v>
      </c>
      <c r="F674">
        <v>65</v>
      </c>
      <c r="G674">
        <f t="shared" si="41"/>
        <v>3.782531067861266</v>
      </c>
      <c r="H674">
        <v>115</v>
      </c>
      <c r="I674">
        <f t="shared" si="42"/>
        <v>6.6921703508314705</v>
      </c>
      <c r="L674">
        <v>4.88</v>
      </c>
      <c r="M674">
        <v>9.3800000000000008</v>
      </c>
      <c r="N674">
        <f t="shared" si="43"/>
        <v>1.52419582591992</v>
      </c>
      <c r="O674">
        <v>7.6</v>
      </c>
    </row>
    <row r="675" spans="1:16" ht="15" x14ac:dyDescent="0.25">
      <c r="A675" t="s">
        <v>602</v>
      </c>
      <c r="B675" t="s">
        <v>240</v>
      </c>
      <c r="C675">
        <v>56.5</v>
      </c>
      <c r="D675">
        <v>41</v>
      </c>
      <c r="E675">
        <f t="shared" si="40"/>
        <v>2.3799419656641443</v>
      </c>
      <c r="F675">
        <v>49</v>
      </c>
      <c r="G675">
        <f t="shared" si="41"/>
        <v>2.8443208857937332</v>
      </c>
      <c r="H675">
        <v>90</v>
      </c>
      <c r="I675">
        <f t="shared" si="42"/>
        <v>5.2242628514578779</v>
      </c>
      <c r="L675">
        <v>5.2</v>
      </c>
      <c r="M675">
        <v>6.26</v>
      </c>
      <c r="N675">
        <f t="shared" si="43"/>
        <v>1.0155889758221861</v>
      </c>
      <c r="O675">
        <v>6.22</v>
      </c>
    </row>
    <row r="676" spans="1:16" ht="15" x14ac:dyDescent="0.25">
      <c r="A676" t="s">
        <v>603</v>
      </c>
      <c r="B676" t="s">
        <v>684</v>
      </c>
      <c r="C676">
        <v>56.9</v>
      </c>
      <c r="D676">
        <v>50</v>
      </c>
      <c r="E676">
        <f t="shared" si="40"/>
        <v>2.887957069629576</v>
      </c>
      <c r="F676">
        <v>62</v>
      </c>
      <c r="G676">
        <f t="shared" si="41"/>
        <v>3.5810667663406743</v>
      </c>
      <c r="H676">
        <v>112</v>
      </c>
      <c r="I676">
        <f t="shared" si="42"/>
        <v>6.4690238359702503</v>
      </c>
      <c r="L676">
        <v>4.53</v>
      </c>
      <c r="M676">
        <v>9.120000000000001</v>
      </c>
      <c r="N676">
        <f t="shared" si="43"/>
        <v>1.4748819346522792</v>
      </c>
      <c r="O676">
        <v>7.57</v>
      </c>
    </row>
    <row r="677" spans="1:16" x14ac:dyDescent="0.3">
      <c r="A677" t="s">
        <v>606</v>
      </c>
      <c r="B677" t="s">
        <v>217</v>
      </c>
      <c r="C677">
        <v>57.3</v>
      </c>
      <c r="D677">
        <v>56</v>
      </c>
      <c r="E677">
        <f t="shared" si="40"/>
        <v>3.2185637680301045</v>
      </c>
      <c r="F677">
        <v>65</v>
      </c>
      <c r="G677">
        <f t="shared" si="41"/>
        <v>3.7358329450349426</v>
      </c>
      <c r="H677">
        <v>121</v>
      </c>
      <c r="I677">
        <f t="shared" si="42"/>
        <v>6.954396713065047</v>
      </c>
      <c r="L677">
        <v>4.99</v>
      </c>
      <c r="M677">
        <v>8.42</v>
      </c>
      <c r="N677">
        <f t="shared" si="43"/>
        <v>1.3573847268505488</v>
      </c>
      <c r="O677">
        <v>6.64</v>
      </c>
    </row>
    <row r="678" spans="1:16" x14ac:dyDescent="0.3">
      <c r="A678" t="s">
        <v>233</v>
      </c>
      <c r="B678" t="s">
        <v>232</v>
      </c>
      <c r="C678">
        <v>57.7</v>
      </c>
      <c r="D678">
        <v>50</v>
      </c>
      <c r="E678">
        <f t="shared" si="40"/>
        <v>2.8596467670994161</v>
      </c>
      <c r="F678">
        <v>61</v>
      </c>
      <c r="G678">
        <f t="shared" si="41"/>
        <v>3.4887690558612876</v>
      </c>
      <c r="H678">
        <v>111</v>
      </c>
      <c r="I678">
        <f t="shared" si="42"/>
        <v>6.3484158229607042</v>
      </c>
      <c r="L678">
        <v>5.32</v>
      </c>
      <c r="M678">
        <v>7.69</v>
      </c>
      <c r="N678">
        <f t="shared" si="43"/>
        <v>1.2358199357634314</v>
      </c>
      <c r="O678">
        <v>6.79</v>
      </c>
    </row>
    <row r="679" spans="1:16" x14ac:dyDescent="0.3">
      <c r="A679" t="s">
        <v>606</v>
      </c>
      <c r="B679" t="s">
        <v>685</v>
      </c>
      <c r="C679">
        <v>58.8</v>
      </c>
      <c r="D679">
        <v>56</v>
      </c>
      <c r="E679">
        <f t="shared" si="40"/>
        <v>3.1604109416995998</v>
      </c>
      <c r="F679">
        <v>65</v>
      </c>
      <c r="G679">
        <f t="shared" si="41"/>
        <v>3.6683341287584641</v>
      </c>
      <c r="H679">
        <v>121</v>
      </c>
      <c r="I679">
        <f t="shared" si="42"/>
        <v>6.8287450704580639</v>
      </c>
      <c r="L679">
        <v>5.07</v>
      </c>
      <c r="M679">
        <v>8.8000000000000007</v>
      </c>
      <c r="N679">
        <f t="shared" si="43"/>
        <v>1.402213464564386</v>
      </c>
      <c r="O679">
        <v>6.9</v>
      </c>
    </row>
    <row r="680" spans="1:16" ht="15" x14ac:dyDescent="0.25">
      <c r="A680" t="s">
        <v>493</v>
      </c>
      <c r="B680" t="s">
        <v>263</v>
      </c>
      <c r="C680">
        <v>59</v>
      </c>
      <c r="D680">
        <v>37</v>
      </c>
      <c r="E680">
        <f t="shared" si="40"/>
        <v>2.0831317540811587</v>
      </c>
      <c r="F680">
        <v>48</v>
      </c>
      <c r="G680">
        <f t="shared" si="41"/>
        <v>2.7024411944836655</v>
      </c>
      <c r="H680">
        <v>85</v>
      </c>
      <c r="I680">
        <f t="shared" si="42"/>
        <v>4.7855729485648242</v>
      </c>
      <c r="L680">
        <v>4.95</v>
      </c>
      <c r="M680" s="3">
        <v>6.75</v>
      </c>
      <c r="N680">
        <f t="shared" si="43"/>
        <v>1.0739162594052534</v>
      </c>
      <c r="O680">
        <v>5.95</v>
      </c>
      <c r="P680" s="3"/>
    </row>
    <row r="681" spans="1:16" ht="15" x14ac:dyDescent="0.25">
      <c r="A681" t="s">
        <v>493</v>
      </c>
      <c r="B681" t="s">
        <v>340</v>
      </c>
      <c r="C681">
        <v>59.6</v>
      </c>
      <c r="D681">
        <v>38</v>
      </c>
      <c r="E681">
        <f t="shared" si="40"/>
        <v>2.1242131849177914</v>
      </c>
      <c r="F681">
        <v>50</v>
      </c>
      <c r="G681">
        <f t="shared" si="41"/>
        <v>2.7950173485760414</v>
      </c>
      <c r="H681">
        <v>88</v>
      </c>
      <c r="I681">
        <f t="shared" si="42"/>
        <v>4.9192305334938329</v>
      </c>
      <c r="L681">
        <v>5.42</v>
      </c>
      <c r="M681">
        <v>7.74</v>
      </c>
      <c r="N681">
        <f t="shared" si="43"/>
        <v>1.2258196984853185</v>
      </c>
      <c r="O681">
        <v>5.88</v>
      </c>
    </row>
    <row r="682" spans="1:16" ht="15" x14ac:dyDescent="0.25">
      <c r="A682" t="s">
        <v>128</v>
      </c>
      <c r="B682" t="s">
        <v>491</v>
      </c>
      <c r="C682">
        <v>60.4</v>
      </c>
      <c r="D682">
        <v>30</v>
      </c>
      <c r="E682">
        <f t="shared" si="40"/>
        <v>1.6613072006256424</v>
      </c>
      <c r="F682">
        <v>37</v>
      </c>
      <c r="G682">
        <f t="shared" si="41"/>
        <v>2.0489455474382923</v>
      </c>
      <c r="H682">
        <v>67</v>
      </c>
      <c r="I682">
        <f t="shared" si="42"/>
        <v>3.7102527480639345</v>
      </c>
      <c r="J682">
        <v>15.7</v>
      </c>
      <c r="M682">
        <v>6.14</v>
      </c>
      <c r="N682">
        <f t="shared" si="43"/>
        <v>0.96659258597775477</v>
      </c>
      <c r="O682">
        <v>5.2</v>
      </c>
    </row>
    <row r="683" spans="1:16" x14ac:dyDescent="0.3">
      <c r="A683" t="s">
        <v>90</v>
      </c>
      <c r="B683" t="s">
        <v>178</v>
      </c>
      <c r="C683">
        <v>63.1</v>
      </c>
      <c r="D683">
        <v>47</v>
      </c>
      <c r="E683">
        <f t="shared" si="40"/>
        <v>2.5236306947071769</v>
      </c>
      <c r="F683">
        <v>53</v>
      </c>
      <c r="G683">
        <f t="shared" si="41"/>
        <v>2.845796315308093</v>
      </c>
      <c r="H683">
        <v>100</v>
      </c>
      <c r="I683">
        <f t="shared" si="42"/>
        <v>5.3694270100152703</v>
      </c>
      <c r="L683">
        <v>5.35</v>
      </c>
      <c r="M683">
        <v>7.81</v>
      </c>
      <c r="N683">
        <f t="shared" si="43"/>
        <v>1.2054910278269684</v>
      </c>
      <c r="O683">
        <v>6.31</v>
      </c>
    </row>
    <row r="684" spans="1:16" ht="15" x14ac:dyDescent="0.25">
      <c r="A684" t="s">
        <v>486</v>
      </c>
      <c r="B684" t="s">
        <v>487</v>
      </c>
      <c r="C684">
        <v>66.400000000000006</v>
      </c>
      <c r="D684">
        <v>62</v>
      </c>
      <c r="E684">
        <f t="shared" si="40"/>
        <v>3.2114332839519308</v>
      </c>
      <c r="F684">
        <v>76</v>
      </c>
      <c r="G684">
        <f t="shared" si="41"/>
        <v>3.9365956383926894</v>
      </c>
      <c r="H684">
        <v>138</v>
      </c>
      <c r="I684">
        <f t="shared" si="42"/>
        <v>7.1480289223446203</v>
      </c>
      <c r="L684">
        <v>5.31</v>
      </c>
      <c r="M684">
        <v>11.9</v>
      </c>
      <c r="N684">
        <f t="shared" si="43"/>
        <v>1.7950616097999452</v>
      </c>
      <c r="O684">
        <v>7.36</v>
      </c>
    </row>
    <row r="685" spans="1:16" ht="15" x14ac:dyDescent="0.25">
      <c r="A685" t="s">
        <v>127</v>
      </c>
      <c r="B685" t="s">
        <v>263</v>
      </c>
      <c r="C685">
        <v>67.2</v>
      </c>
      <c r="D685">
        <v>48</v>
      </c>
      <c r="E685">
        <f t="shared" si="40"/>
        <v>2.4653499366034128</v>
      </c>
      <c r="F685">
        <v>58</v>
      </c>
      <c r="G685">
        <f t="shared" si="41"/>
        <v>2.9789645067291239</v>
      </c>
      <c r="H685">
        <v>106</v>
      </c>
      <c r="I685">
        <f t="shared" si="42"/>
        <v>5.4443144433325372</v>
      </c>
      <c r="L685">
        <v>5.05</v>
      </c>
      <c r="M685">
        <v>9.6</v>
      </c>
      <c r="N685">
        <f t="shared" si="43"/>
        <v>1.4403194810213784</v>
      </c>
      <c r="O685">
        <v>6.71</v>
      </c>
    </row>
    <row r="686" spans="1:16" ht="15" x14ac:dyDescent="0.25">
      <c r="A686" t="s">
        <v>127</v>
      </c>
      <c r="B686" t="s">
        <v>340</v>
      </c>
      <c r="C686">
        <v>67.5</v>
      </c>
      <c r="D686">
        <v>48</v>
      </c>
      <c r="E686">
        <f t="shared" si="40"/>
        <v>2.4576137057580856</v>
      </c>
      <c r="F686">
        <v>58</v>
      </c>
      <c r="G686">
        <f t="shared" si="41"/>
        <v>2.9696165611243535</v>
      </c>
      <c r="H686">
        <v>106</v>
      </c>
      <c r="I686">
        <f t="shared" si="42"/>
        <v>5.4272302668824395</v>
      </c>
      <c r="L686">
        <v>5.26</v>
      </c>
      <c r="M686">
        <v>9.81</v>
      </c>
      <c r="N686">
        <f t="shared" si="43"/>
        <v>1.4688738534153205</v>
      </c>
      <c r="O686">
        <v>6.9</v>
      </c>
    </row>
    <row r="687" spans="1:16" ht="15" x14ac:dyDescent="0.25">
      <c r="A687" t="s">
        <v>613</v>
      </c>
      <c r="B687" t="s">
        <v>187</v>
      </c>
      <c r="C687">
        <v>46.3</v>
      </c>
      <c r="D687">
        <v>37</v>
      </c>
      <c r="E687">
        <f t="shared" si="40"/>
        <v>2.4716916771731774</v>
      </c>
      <c r="F687">
        <v>51</v>
      </c>
      <c r="G687">
        <f t="shared" si="41"/>
        <v>3.4069263658332982</v>
      </c>
      <c r="H687">
        <v>88</v>
      </c>
      <c r="I687">
        <f t="shared" si="42"/>
        <v>5.8786180430064761</v>
      </c>
      <c r="L687">
        <v>5.01</v>
      </c>
      <c r="M687">
        <v>8.4</v>
      </c>
      <c r="N687">
        <f t="shared" si="43"/>
        <v>1.4907474831099723</v>
      </c>
      <c r="O687">
        <v>6.2</v>
      </c>
    </row>
    <row r="688" spans="1:16" ht="15" x14ac:dyDescent="0.25">
      <c r="A688" t="s">
        <v>497</v>
      </c>
      <c r="B688" t="s">
        <v>387</v>
      </c>
      <c r="C688">
        <v>47.8</v>
      </c>
      <c r="D688">
        <v>44</v>
      </c>
      <c r="E688">
        <f t="shared" si="40"/>
        <v>2.8739227580384279</v>
      </c>
      <c r="F688">
        <v>54</v>
      </c>
      <c r="G688">
        <f t="shared" si="41"/>
        <v>3.5270870212289798</v>
      </c>
      <c r="H688">
        <v>98</v>
      </c>
      <c r="I688">
        <f t="shared" si="42"/>
        <v>6.4010097792674072</v>
      </c>
      <c r="L688">
        <v>5.28</v>
      </c>
      <c r="M688">
        <v>7.8</v>
      </c>
      <c r="N688">
        <f t="shared" si="43"/>
        <v>1.3645107334066235</v>
      </c>
      <c r="O688">
        <v>6.05</v>
      </c>
    </row>
    <row r="689" spans="1:16" ht="15" x14ac:dyDescent="0.25">
      <c r="A689" t="s">
        <v>497</v>
      </c>
      <c r="C689">
        <v>48.3</v>
      </c>
      <c r="D689">
        <v>45</v>
      </c>
      <c r="E689">
        <f t="shared" si="40"/>
        <v>2.9177375804063654</v>
      </c>
      <c r="F689">
        <v>56</v>
      </c>
      <c r="G689">
        <f t="shared" si="41"/>
        <v>3.630962322283477</v>
      </c>
      <c r="H689">
        <v>101</v>
      </c>
      <c r="I689">
        <f t="shared" si="42"/>
        <v>6.5486999026898429</v>
      </c>
      <c r="L689">
        <v>5.34</v>
      </c>
      <c r="M689">
        <v>7.28</v>
      </c>
      <c r="N689">
        <f t="shared" si="43"/>
        <v>1.267582915713946</v>
      </c>
      <c r="O689">
        <v>5.88</v>
      </c>
    </row>
    <row r="690" spans="1:16" ht="15" x14ac:dyDescent="0.25">
      <c r="A690" t="s">
        <v>195</v>
      </c>
      <c r="B690" t="s">
        <v>189</v>
      </c>
      <c r="C690">
        <v>52.8</v>
      </c>
      <c r="D690">
        <v>42</v>
      </c>
      <c r="E690">
        <f t="shared" si="40"/>
        <v>2.5573267498530359</v>
      </c>
      <c r="F690">
        <v>50</v>
      </c>
      <c r="G690">
        <f t="shared" si="41"/>
        <v>3.0444366069678996</v>
      </c>
      <c r="H690">
        <v>92</v>
      </c>
      <c r="I690">
        <f t="shared" si="42"/>
        <v>5.6017633568209355</v>
      </c>
      <c r="J690">
        <v>13.15</v>
      </c>
      <c r="M690">
        <v>6.9</v>
      </c>
      <c r="N690">
        <f t="shared" si="43"/>
        <v>1.1541263487537425</v>
      </c>
      <c r="O690">
        <v>6.31</v>
      </c>
    </row>
    <row r="691" spans="1:16" ht="15" x14ac:dyDescent="0.25">
      <c r="A691" t="s">
        <v>237</v>
      </c>
      <c r="B691" t="s">
        <v>397</v>
      </c>
      <c r="C691">
        <v>53.3</v>
      </c>
      <c r="D691">
        <v>57</v>
      </c>
      <c r="E691">
        <f t="shared" si="40"/>
        <v>3.4476536391068313</v>
      </c>
      <c r="F691">
        <v>72</v>
      </c>
      <c r="G691">
        <f t="shared" si="41"/>
        <v>4.3549309125559974</v>
      </c>
      <c r="H691">
        <v>129</v>
      </c>
      <c r="I691">
        <f t="shared" si="42"/>
        <v>7.8025845516628287</v>
      </c>
      <c r="L691">
        <v>4.59</v>
      </c>
      <c r="M691">
        <v>11.15</v>
      </c>
      <c r="N691">
        <f t="shared" si="43"/>
        <v>1.8570936384190215</v>
      </c>
      <c r="O691">
        <v>7.45</v>
      </c>
    </row>
    <row r="692" spans="1:16" ht="15" x14ac:dyDescent="0.25">
      <c r="A692" t="s">
        <v>686</v>
      </c>
      <c r="B692" t="s">
        <v>83</v>
      </c>
      <c r="C692">
        <v>53.9</v>
      </c>
      <c r="D692">
        <v>33</v>
      </c>
      <c r="E692">
        <f t="shared" si="40"/>
        <v>1.9803067896609572</v>
      </c>
      <c r="F692">
        <v>40</v>
      </c>
      <c r="G692">
        <f t="shared" si="41"/>
        <v>2.4003718662557056</v>
      </c>
      <c r="H692">
        <v>73</v>
      </c>
      <c r="I692">
        <f t="shared" si="42"/>
        <v>4.3806786559166628</v>
      </c>
      <c r="L692">
        <v>5.25</v>
      </c>
      <c r="M692">
        <v>7</v>
      </c>
      <c r="N692">
        <f t="shared" si="43"/>
        <v>1.1600195114161878</v>
      </c>
      <c r="O692">
        <v>6.4</v>
      </c>
    </row>
    <row r="693" spans="1:16" ht="15" x14ac:dyDescent="0.25">
      <c r="A693" t="s">
        <v>479</v>
      </c>
      <c r="B693" t="s">
        <v>210</v>
      </c>
      <c r="C693">
        <v>54.2</v>
      </c>
      <c r="D693">
        <v>45</v>
      </c>
      <c r="E693">
        <f t="shared" si="40"/>
        <v>2.6898633951956001</v>
      </c>
      <c r="F693">
        <v>54</v>
      </c>
      <c r="G693">
        <f t="shared" si="41"/>
        <v>3.2278360742347205</v>
      </c>
      <c r="H693">
        <v>99</v>
      </c>
      <c r="I693">
        <f t="shared" si="42"/>
        <v>5.9176994694303211</v>
      </c>
      <c r="L693">
        <v>5.47</v>
      </c>
      <c r="M693">
        <v>7.2</v>
      </c>
      <c r="N693">
        <f t="shared" si="43"/>
        <v>1.1901810801891362</v>
      </c>
      <c r="O693">
        <v>5.75</v>
      </c>
    </row>
    <row r="694" spans="1:16" ht="15" x14ac:dyDescent="0.25">
      <c r="A694" t="s">
        <v>479</v>
      </c>
      <c r="C694">
        <v>54.3</v>
      </c>
      <c r="D694">
        <v>46</v>
      </c>
      <c r="E694">
        <f t="shared" si="40"/>
        <v>2.7460642380962001</v>
      </c>
      <c r="F694">
        <v>54</v>
      </c>
      <c r="G694">
        <f t="shared" si="41"/>
        <v>3.223640627330322</v>
      </c>
      <c r="H694">
        <v>100</v>
      </c>
      <c r="I694">
        <f t="shared" si="42"/>
        <v>5.9697048654265217</v>
      </c>
      <c r="L694">
        <v>5.5</v>
      </c>
      <c r="M694">
        <v>7.12</v>
      </c>
      <c r="N694">
        <f t="shared" si="43"/>
        <v>1.1759791980279413</v>
      </c>
      <c r="O694">
        <v>5.68</v>
      </c>
    </row>
    <row r="695" spans="1:16" ht="15" x14ac:dyDescent="0.25">
      <c r="A695" t="s">
        <v>237</v>
      </c>
      <c r="C695">
        <v>54.9</v>
      </c>
      <c r="D695">
        <v>53</v>
      </c>
      <c r="E695">
        <f t="shared" si="40"/>
        <v>3.1395060174103033</v>
      </c>
      <c r="F695">
        <v>66</v>
      </c>
      <c r="G695">
        <f t="shared" si="41"/>
        <v>3.9095735311147175</v>
      </c>
      <c r="H695">
        <v>119</v>
      </c>
      <c r="I695">
        <f t="shared" si="42"/>
        <v>7.0490795485250208</v>
      </c>
      <c r="L695">
        <v>4.84</v>
      </c>
      <c r="M695">
        <v>10.72</v>
      </c>
      <c r="N695">
        <f t="shared" si="43"/>
        <v>1.7618255016043094</v>
      </c>
      <c r="O695">
        <v>7.3500000000000005</v>
      </c>
    </row>
    <row r="696" spans="1:16" ht="15" x14ac:dyDescent="0.25">
      <c r="A696" t="s">
        <v>687</v>
      </c>
      <c r="B696" t="s">
        <v>247</v>
      </c>
      <c r="C696">
        <v>62.1</v>
      </c>
      <c r="D696">
        <v>43</v>
      </c>
      <c r="E696">
        <f t="shared" si="40"/>
        <v>2.335025195305644</v>
      </c>
      <c r="F696">
        <v>57</v>
      </c>
      <c r="G696">
        <f t="shared" si="41"/>
        <v>3.095265956567947</v>
      </c>
      <c r="H696">
        <v>100</v>
      </c>
      <c r="I696">
        <f t="shared" si="42"/>
        <v>5.4302911518735915</v>
      </c>
      <c r="L696">
        <v>5.03</v>
      </c>
      <c r="M696">
        <v>8.6999999999999993</v>
      </c>
      <c r="N696">
        <f t="shared" si="43"/>
        <v>1.3525703821339679</v>
      </c>
      <c r="O696">
        <v>5.8</v>
      </c>
    </row>
    <row r="697" spans="1:16" ht="15" x14ac:dyDescent="0.25">
      <c r="A697" t="s">
        <v>15</v>
      </c>
      <c r="B697" t="s">
        <v>404</v>
      </c>
      <c r="C697">
        <v>64.099999999999994</v>
      </c>
      <c r="D697">
        <v>26</v>
      </c>
      <c r="E697">
        <f t="shared" si="40"/>
        <v>1.3806483876692615</v>
      </c>
      <c r="F697">
        <v>37</v>
      </c>
      <c r="G697">
        <f t="shared" si="41"/>
        <v>1.9647688593754875</v>
      </c>
      <c r="H697">
        <v>63</v>
      </c>
      <c r="I697">
        <f t="shared" si="42"/>
        <v>3.345417247044749</v>
      </c>
      <c r="J697">
        <v>15.05</v>
      </c>
      <c r="M697">
        <v>6.42</v>
      </c>
      <c r="N697">
        <f t="shared" si="43"/>
        <v>0.98394196534680745</v>
      </c>
      <c r="O697">
        <v>5.95</v>
      </c>
    </row>
    <row r="698" spans="1:16" ht="15" x14ac:dyDescent="0.25">
      <c r="A698" t="s">
        <v>1</v>
      </c>
      <c r="B698" t="s">
        <v>359</v>
      </c>
      <c r="C698">
        <v>65.3</v>
      </c>
      <c r="D698">
        <v>75</v>
      </c>
      <c r="E698">
        <f t="shared" si="40"/>
        <v>3.930858571961064</v>
      </c>
      <c r="F698">
        <v>93</v>
      </c>
      <c r="G698">
        <f t="shared" si="41"/>
        <v>4.8742646292317193</v>
      </c>
      <c r="H698">
        <v>168</v>
      </c>
      <c r="I698">
        <f t="shared" si="42"/>
        <v>8.8051232011927834</v>
      </c>
      <c r="L698">
        <v>4.37</v>
      </c>
      <c r="M698" s="3">
        <v>12.1</v>
      </c>
      <c r="N698">
        <f t="shared" si="43"/>
        <v>1.8390282990412636</v>
      </c>
      <c r="O698">
        <v>8.1999999999999993</v>
      </c>
      <c r="P698" s="3"/>
    </row>
    <row r="699" spans="1:16" ht="15" x14ac:dyDescent="0.25">
      <c r="A699" t="s">
        <v>688</v>
      </c>
      <c r="B699" t="s">
        <v>689</v>
      </c>
      <c r="C699">
        <v>68.099999999999994</v>
      </c>
      <c r="D699">
        <v>40</v>
      </c>
      <c r="E699">
        <f t="shared" si="40"/>
        <v>2.0352631781559345</v>
      </c>
      <c r="F699">
        <v>54</v>
      </c>
      <c r="G699">
        <f t="shared" si="41"/>
        <v>2.7476052905105117</v>
      </c>
      <c r="H699">
        <v>94</v>
      </c>
      <c r="I699">
        <f t="shared" si="42"/>
        <v>4.7828684686664467</v>
      </c>
      <c r="L699">
        <v>5</v>
      </c>
      <c r="M699">
        <v>6.8</v>
      </c>
      <c r="N699">
        <f t="shared" si="43"/>
        <v>1.014125623824726</v>
      </c>
      <c r="O699">
        <v>6</v>
      </c>
    </row>
    <row r="700" spans="1:16" ht="15" x14ac:dyDescent="0.25">
      <c r="A700" t="s">
        <v>193</v>
      </c>
      <c r="B700" t="s">
        <v>194</v>
      </c>
      <c r="D700">
        <v>63</v>
      </c>
      <c r="E700" t="str">
        <f t="shared" si="40"/>
        <v/>
      </c>
      <c r="F700">
        <v>80</v>
      </c>
      <c r="G700" t="str">
        <f t="shared" si="41"/>
        <v/>
      </c>
      <c r="H700">
        <v>143</v>
      </c>
      <c r="I700" t="str">
        <f t="shared" si="42"/>
        <v/>
      </c>
      <c r="J700">
        <v>15.35</v>
      </c>
      <c r="M700">
        <v>9.0500000000000007</v>
      </c>
      <c r="N700" t="str">
        <f t="shared" si="43"/>
        <v/>
      </c>
      <c r="O700">
        <v>5.56</v>
      </c>
    </row>
    <row r="701" spans="1:16" ht="15" x14ac:dyDescent="0.25">
      <c r="A701" t="s">
        <v>109</v>
      </c>
      <c r="B701" t="s">
        <v>108</v>
      </c>
      <c r="C701">
        <v>52.4</v>
      </c>
      <c r="D701">
        <v>30</v>
      </c>
      <c r="E701">
        <f t="shared" si="40"/>
        <v>1.8364895979237565</v>
      </c>
      <c r="F701">
        <v>40</v>
      </c>
      <c r="G701">
        <f t="shared" si="41"/>
        <v>2.4486527972316754</v>
      </c>
      <c r="H701">
        <v>70</v>
      </c>
      <c r="I701">
        <f t="shared" si="42"/>
        <v>4.2851423951554324</v>
      </c>
      <c r="J701">
        <v>13.78</v>
      </c>
      <c r="M701">
        <v>7.75</v>
      </c>
      <c r="N701">
        <f t="shared" si="43"/>
        <v>1.3007530653358601</v>
      </c>
      <c r="O701">
        <v>6.16</v>
      </c>
    </row>
    <row r="702" spans="1:16" ht="15" x14ac:dyDescent="0.25">
      <c r="A702" t="s">
        <v>615</v>
      </c>
      <c r="B702" t="s">
        <v>616</v>
      </c>
      <c r="C702">
        <v>53.1</v>
      </c>
      <c r="E702" t="str">
        <f t="shared" si="40"/>
        <v/>
      </c>
      <c r="G702" t="str">
        <f t="shared" si="41"/>
        <v/>
      </c>
      <c r="I702" t="str">
        <f t="shared" si="42"/>
        <v/>
      </c>
      <c r="L702">
        <v>5.46</v>
      </c>
      <c r="M702">
        <v>7.88</v>
      </c>
      <c r="N702">
        <f t="shared" si="43"/>
        <v>1.3146834590388266</v>
      </c>
      <c r="O702">
        <v>6.19</v>
      </c>
    </row>
    <row r="703" spans="1:16" ht="15" x14ac:dyDescent="0.25">
      <c r="A703" t="s">
        <v>366</v>
      </c>
      <c r="B703" t="s">
        <v>222</v>
      </c>
      <c r="C703">
        <v>55.5</v>
      </c>
      <c r="E703" t="str">
        <f t="shared" si="40"/>
        <v/>
      </c>
      <c r="G703" t="str">
        <f t="shared" si="41"/>
        <v/>
      </c>
      <c r="I703" t="str">
        <f t="shared" si="42"/>
        <v/>
      </c>
      <c r="L703">
        <v>5.12</v>
      </c>
      <c r="M703">
        <v>8.85</v>
      </c>
      <c r="N703">
        <f t="shared" si="43"/>
        <v>1.4473821910281153</v>
      </c>
      <c r="O703">
        <v>6.17</v>
      </c>
    </row>
    <row r="704" spans="1:16" ht="15" x14ac:dyDescent="0.25">
      <c r="A704" t="s">
        <v>122</v>
      </c>
      <c r="B704" t="s">
        <v>690</v>
      </c>
      <c r="C704">
        <v>56.2</v>
      </c>
      <c r="E704" t="str">
        <f t="shared" si="40"/>
        <v/>
      </c>
      <c r="G704" t="str">
        <f t="shared" si="41"/>
        <v/>
      </c>
      <c r="I704" t="str">
        <f t="shared" si="42"/>
        <v/>
      </c>
      <c r="L704">
        <v>5.29</v>
      </c>
      <c r="M704">
        <v>9.7200000000000006</v>
      </c>
      <c r="N704">
        <f t="shared" si="43"/>
        <v>1.5807102241468103</v>
      </c>
      <c r="O704">
        <v>6.45</v>
      </c>
    </row>
    <row r="705" spans="1:15" ht="15" x14ac:dyDescent="0.25">
      <c r="A705" t="s">
        <v>513</v>
      </c>
      <c r="B705" t="s">
        <v>42</v>
      </c>
      <c r="C705">
        <v>63.1</v>
      </c>
      <c r="D705">
        <v>45</v>
      </c>
      <c r="E705">
        <f t="shared" si="40"/>
        <v>2.4162421545068717</v>
      </c>
      <c r="F705">
        <v>60</v>
      </c>
      <c r="G705">
        <f t="shared" si="41"/>
        <v>3.221656206009162</v>
      </c>
      <c r="H705">
        <v>105</v>
      </c>
      <c r="I705">
        <f t="shared" si="42"/>
        <v>5.6378983605160338</v>
      </c>
      <c r="J705">
        <v>13.62</v>
      </c>
      <c r="M705">
        <v>9.02</v>
      </c>
      <c r="N705">
        <f t="shared" si="43"/>
        <v>1.3922572434057945</v>
      </c>
      <c r="O705">
        <v>6.76</v>
      </c>
    </row>
    <row r="706" spans="1:15" ht="15" x14ac:dyDescent="0.25">
      <c r="A706" t="s">
        <v>34</v>
      </c>
      <c r="B706" t="s">
        <v>691</v>
      </c>
      <c r="E706" t="str">
        <f t="shared" si="40"/>
        <v/>
      </c>
      <c r="G706" t="str">
        <f t="shared" si="41"/>
        <v/>
      </c>
      <c r="I706" t="str">
        <f t="shared" si="42"/>
        <v/>
      </c>
      <c r="L706">
        <v>5.7</v>
      </c>
      <c r="M706">
        <v>8.2799999999999994</v>
      </c>
      <c r="N706" t="str">
        <f t="shared" si="43"/>
        <v/>
      </c>
      <c r="O706">
        <v>5.58</v>
      </c>
    </row>
    <row r="707" spans="1:15" ht="15" x14ac:dyDescent="0.25">
      <c r="A707" t="s">
        <v>692</v>
      </c>
      <c r="B707" t="s">
        <v>524</v>
      </c>
      <c r="C707">
        <v>51</v>
      </c>
      <c r="D707">
        <v>63</v>
      </c>
      <c r="E707">
        <f t="shared" ref="E707:E770" si="44">IF(AND($C707&gt;0,D707&gt;0),D707/($C707^0.70558407859294),"")</f>
        <v>3.9310287502516292</v>
      </c>
      <c r="F707">
        <v>74</v>
      </c>
      <c r="G707">
        <f t="shared" ref="G707:G770" si="45">IF(AND($C707&gt;0,F707&gt;0),F707/($C707^0.70558407859294),"")</f>
        <v>4.6173988495019138</v>
      </c>
      <c r="H707">
        <v>137</v>
      </c>
      <c r="I707">
        <f t="shared" ref="I707:I770" si="46">IF(AND($C707&gt;0,H707&gt;0),H707/($C707^0.70558407859294),"")</f>
        <v>8.548427599753543</v>
      </c>
      <c r="L707">
        <v>5.19</v>
      </c>
      <c r="M707">
        <v>9.35</v>
      </c>
      <c r="N707">
        <f t="shared" ref="N707:N770" si="47">IF(AND($C707&gt;0,M707&gt;0),M707/($C707^0.450818786555515),"")</f>
        <v>1.5885719731986565</v>
      </c>
      <c r="O707">
        <v>7.47</v>
      </c>
    </row>
    <row r="708" spans="1:15" ht="15" x14ac:dyDescent="0.25">
      <c r="A708" t="s">
        <v>693</v>
      </c>
      <c r="B708" t="s">
        <v>694</v>
      </c>
      <c r="C708">
        <v>51.1</v>
      </c>
      <c r="D708">
        <v>30</v>
      </c>
      <c r="E708">
        <f t="shared" si="44"/>
        <v>1.8693329795641029</v>
      </c>
      <c r="F708">
        <v>42</v>
      </c>
      <c r="G708">
        <f t="shared" si="45"/>
        <v>2.6170661713897441</v>
      </c>
      <c r="H708">
        <v>72</v>
      </c>
      <c r="I708">
        <f t="shared" si="46"/>
        <v>4.4863991509538472</v>
      </c>
      <c r="J708">
        <v>13.7</v>
      </c>
      <c r="M708">
        <v>5.86</v>
      </c>
      <c r="N708">
        <f t="shared" si="47"/>
        <v>0.99473953494789269</v>
      </c>
      <c r="O708">
        <v>5.94</v>
      </c>
    </row>
    <row r="709" spans="1:15" ht="15" x14ac:dyDescent="0.25">
      <c r="A709" t="s">
        <v>527</v>
      </c>
      <c r="B709" t="s">
        <v>695</v>
      </c>
      <c r="C709">
        <v>52.8</v>
      </c>
      <c r="D709">
        <v>45</v>
      </c>
      <c r="E709">
        <f t="shared" si="44"/>
        <v>2.7399929462711099</v>
      </c>
      <c r="F709">
        <v>55</v>
      </c>
      <c r="G709">
        <f t="shared" si="45"/>
        <v>3.3488802676646898</v>
      </c>
      <c r="H709">
        <v>100</v>
      </c>
      <c r="I709">
        <f t="shared" si="46"/>
        <v>6.0888732139357993</v>
      </c>
      <c r="J709">
        <v>13.8</v>
      </c>
      <c r="M709">
        <v>8.86</v>
      </c>
      <c r="N709">
        <f t="shared" si="47"/>
        <v>1.4819651376750953</v>
      </c>
      <c r="O709">
        <v>6.8</v>
      </c>
    </row>
    <row r="710" spans="1:15" ht="15" x14ac:dyDescent="0.25">
      <c r="A710" t="s">
        <v>527</v>
      </c>
      <c r="B710" t="s">
        <v>617</v>
      </c>
      <c r="C710">
        <v>53</v>
      </c>
      <c r="D710">
        <v>44</v>
      </c>
      <c r="E710">
        <f t="shared" si="44"/>
        <v>2.6719669119609701</v>
      </c>
      <c r="F710">
        <v>56</v>
      </c>
      <c r="G710">
        <f t="shared" si="45"/>
        <v>3.4006851606775985</v>
      </c>
      <c r="H710">
        <v>100</v>
      </c>
      <c r="I710">
        <f t="shared" si="46"/>
        <v>6.0726520726385687</v>
      </c>
      <c r="L710">
        <v>5.19</v>
      </c>
      <c r="M710">
        <v>8.1</v>
      </c>
      <c r="N710">
        <f t="shared" si="47"/>
        <v>1.3525367170879394</v>
      </c>
      <c r="O710">
        <v>6.68</v>
      </c>
    </row>
    <row r="711" spans="1:15" ht="15" x14ac:dyDescent="0.25">
      <c r="A711" t="s">
        <v>692</v>
      </c>
      <c r="B711" t="s">
        <v>696</v>
      </c>
      <c r="C711">
        <v>54.2</v>
      </c>
      <c r="D711">
        <v>61</v>
      </c>
      <c r="E711">
        <f t="shared" si="44"/>
        <v>3.646259269042925</v>
      </c>
      <c r="F711">
        <v>70</v>
      </c>
      <c r="G711">
        <f t="shared" si="45"/>
        <v>4.1842319480820453</v>
      </c>
      <c r="H711">
        <v>131</v>
      </c>
      <c r="I711">
        <f t="shared" si="46"/>
        <v>7.8304912171249699</v>
      </c>
      <c r="J711">
        <v>13.1</v>
      </c>
      <c r="M711">
        <v>8.64</v>
      </c>
      <c r="N711">
        <f t="shared" si="47"/>
        <v>1.4282172962269635</v>
      </c>
      <c r="O711">
        <v>7.18</v>
      </c>
    </row>
    <row r="712" spans="1:15" ht="15" x14ac:dyDescent="0.25">
      <c r="A712" t="s">
        <v>246</v>
      </c>
      <c r="B712" t="s">
        <v>247</v>
      </c>
      <c r="C712">
        <v>56.7</v>
      </c>
      <c r="D712">
        <v>47</v>
      </c>
      <c r="E712">
        <f t="shared" si="44"/>
        <v>2.7214325260638987</v>
      </c>
      <c r="F712">
        <v>64</v>
      </c>
      <c r="G712">
        <f t="shared" si="45"/>
        <v>3.7057804610231813</v>
      </c>
      <c r="H712">
        <v>111</v>
      </c>
      <c r="I712">
        <f t="shared" si="46"/>
        <v>6.4272129870870804</v>
      </c>
      <c r="L712">
        <v>5.42</v>
      </c>
      <c r="M712">
        <v>9.41</v>
      </c>
      <c r="N712">
        <f t="shared" si="47"/>
        <v>1.5241981729109833</v>
      </c>
      <c r="O712">
        <v>6.36</v>
      </c>
    </row>
    <row r="713" spans="1:15" ht="15" x14ac:dyDescent="0.25">
      <c r="A713" t="s">
        <v>27</v>
      </c>
      <c r="B713" t="s">
        <v>375</v>
      </c>
      <c r="C713">
        <v>60.8</v>
      </c>
      <c r="D713">
        <v>60</v>
      </c>
      <c r="E713">
        <f t="shared" si="44"/>
        <v>3.3071758435952221</v>
      </c>
      <c r="F713">
        <v>70</v>
      </c>
      <c r="G713">
        <f t="shared" si="45"/>
        <v>3.8583718175277588</v>
      </c>
      <c r="H713">
        <v>130</v>
      </c>
      <c r="I713">
        <f t="shared" si="46"/>
        <v>7.1655476611229814</v>
      </c>
      <c r="J713">
        <v>14</v>
      </c>
      <c r="M713">
        <v>9.68</v>
      </c>
      <c r="N713">
        <f t="shared" si="47"/>
        <v>1.5193509801899328</v>
      </c>
      <c r="O713">
        <v>7.2</v>
      </c>
    </row>
    <row r="714" spans="1:15" x14ac:dyDescent="0.3">
      <c r="A714" t="s">
        <v>28</v>
      </c>
      <c r="B714" t="s">
        <v>113</v>
      </c>
      <c r="C714">
        <v>64.8</v>
      </c>
      <c r="D714">
        <v>67</v>
      </c>
      <c r="E714">
        <f t="shared" si="44"/>
        <v>3.5306634473686302</v>
      </c>
      <c r="F714">
        <v>80</v>
      </c>
      <c r="G714">
        <f t="shared" si="45"/>
        <v>4.2157175490968717</v>
      </c>
      <c r="H714">
        <v>147</v>
      </c>
      <c r="I714">
        <f t="shared" si="46"/>
        <v>7.7463809964655024</v>
      </c>
      <c r="L714">
        <v>5.16</v>
      </c>
      <c r="M714">
        <v>10.6</v>
      </c>
      <c r="N714">
        <f t="shared" si="47"/>
        <v>1.6166418581023612</v>
      </c>
      <c r="O714">
        <v>7.31</v>
      </c>
    </row>
    <row r="715" spans="1:15" ht="15" x14ac:dyDescent="0.25">
      <c r="A715" t="s">
        <v>248</v>
      </c>
      <c r="B715" t="s">
        <v>249</v>
      </c>
      <c r="C715">
        <v>68</v>
      </c>
      <c r="D715">
        <v>63</v>
      </c>
      <c r="E715">
        <f t="shared" si="44"/>
        <v>3.2088649295868534</v>
      </c>
      <c r="F715">
        <v>77</v>
      </c>
      <c r="G715">
        <f t="shared" si="45"/>
        <v>3.9219460250505982</v>
      </c>
      <c r="H715">
        <v>140</v>
      </c>
      <c r="I715">
        <f t="shared" si="46"/>
        <v>7.1308109546374512</v>
      </c>
      <c r="J715">
        <v>12.6</v>
      </c>
      <c r="M715">
        <v>10.09</v>
      </c>
      <c r="N715">
        <f t="shared" si="47"/>
        <v>1.5057806843576789</v>
      </c>
      <c r="O715">
        <v>6.46</v>
      </c>
    </row>
    <row r="716" spans="1:15" x14ac:dyDescent="0.3">
      <c r="A716" t="s">
        <v>114</v>
      </c>
      <c r="B716" t="s">
        <v>697</v>
      </c>
      <c r="C716">
        <v>68</v>
      </c>
      <c r="D716">
        <v>70</v>
      </c>
      <c r="E716">
        <f t="shared" si="44"/>
        <v>3.5654054773187256</v>
      </c>
      <c r="F716">
        <v>90</v>
      </c>
      <c r="G716">
        <f t="shared" si="45"/>
        <v>4.5840927565526473</v>
      </c>
      <c r="H716">
        <v>160</v>
      </c>
      <c r="I716">
        <f t="shared" si="46"/>
        <v>8.1494982338713733</v>
      </c>
      <c r="J716">
        <v>13.8</v>
      </c>
      <c r="M716">
        <v>9.120000000000001</v>
      </c>
      <c r="N716">
        <f t="shared" si="47"/>
        <v>1.3610227791221043</v>
      </c>
      <c r="O716">
        <v>6.45</v>
      </c>
    </row>
    <row r="717" spans="1:15" ht="15" x14ac:dyDescent="0.25">
      <c r="A717" t="s">
        <v>528</v>
      </c>
      <c r="B717" t="s">
        <v>109</v>
      </c>
      <c r="C717">
        <v>68.7</v>
      </c>
      <c r="D717">
        <v>66</v>
      </c>
      <c r="E717">
        <f t="shared" si="44"/>
        <v>3.3374633774240419</v>
      </c>
      <c r="F717">
        <v>81</v>
      </c>
      <c r="G717">
        <f t="shared" si="45"/>
        <v>4.0959777813840512</v>
      </c>
      <c r="H717">
        <v>147</v>
      </c>
      <c r="I717">
        <f t="shared" si="46"/>
        <v>7.4334411588080931</v>
      </c>
      <c r="L717">
        <v>5.22</v>
      </c>
      <c r="M717">
        <v>10.5</v>
      </c>
      <c r="N717">
        <f t="shared" si="47"/>
        <v>1.559748913984595</v>
      </c>
      <c r="O717">
        <v>7.22</v>
      </c>
    </row>
    <row r="718" spans="1:15" x14ac:dyDescent="0.3">
      <c r="A718" t="s">
        <v>114</v>
      </c>
      <c r="B718" t="s">
        <v>115</v>
      </c>
      <c r="C718">
        <v>69.099999999999994</v>
      </c>
      <c r="D718">
        <v>62</v>
      </c>
      <c r="E718">
        <f t="shared" si="44"/>
        <v>3.1223764762952921</v>
      </c>
      <c r="F718">
        <v>77</v>
      </c>
      <c r="G718">
        <f t="shared" si="45"/>
        <v>3.8777901399151209</v>
      </c>
      <c r="H718">
        <v>139</v>
      </c>
      <c r="I718">
        <f t="shared" si="46"/>
        <v>7.0001666162104135</v>
      </c>
      <c r="L718">
        <v>5.62</v>
      </c>
      <c r="M718">
        <v>9.61</v>
      </c>
      <c r="N718">
        <f t="shared" si="47"/>
        <v>1.4238102872452141</v>
      </c>
      <c r="O718">
        <v>6.08</v>
      </c>
    </row>
    <row r="719" spans="1:15" ht="15" x14ac:dyDescent="0.25">
      <c r="A719" t="s">
        <v>3</v>
      </c>
      <c r="B719" t="s">
        <v>202</v>
      </c>
      <c r="C719">
        <v>72.599999999999994</v>
      </c>
      <c r="D719">
        <v>56</v>
      </c>
      <c r="E719">
        <f t="shared" si="44"/>
        <v>2.7235840123391313</v>
      </c>
      <c r="F719">
        <v>66</v>
      </c>
      <c r="G719">
        <f t="shared" si="45"/>
        <v>3.2099383002568334</v>
      </c>
      <c r="H719">
        <v>122</v>
      </c>
      <c r="I719">
        <f t="shared" si="46"/>
        <v>5.9335223125959651</v>
      </c>
      <c r="J719">
        <v>13.65</v>
      </c>
      <c r="M719">
        <v>8.8800000000000008</v>
      </c>
      <c r="N719">
        <f t="shared" si="47"/>
        <v>1.2866717820810571</v>
      </c>
      <c r="O719">
        <v>6.07</v>
      </c>
    </row>
    <row r="720" spans="1:15" ht="15" x14ac:dyDescent="0.25">
      <c r="A720" t="s">
        <v>119</v>
      </c>
      <c r="B720" t="s">
        <v>698</v>
      </c>
      <c r="C720">
        <v>75.7</v>
      </c>
      <c r="E720" t="str">
        <f t="shared" si="44"/>
        <v/>
      </c>
      <c r="G720" t="str">
        <f t="shared" si="45"/>
        <v/>
      </c>
      <c r="I720" t="str">
        <f t="shared" si="46"/>
        <v/>
      </c>
      <c r="L720">
        <v>5.8</v>
      </c>
      <c r="M720">
        <v>8.49</v>
      </c>
      <c r="N720">
        <f t="shared" si="47"/>
        <v>1.2071909362143658</v>
      </c>
      <c r="O720">
        <v>5.68</v>
      </c>
    </row>
    <row r="721" spans="1:16" ht="15" x14ac:dyDescent="0.25">
      <c r="A721" t="s">
        <v>193</v>
      </c>
      <c r="B721" t="s">
        <v>199</v>
      </c>
      <c r="C721">
        <v>82</v>
      </c>
      <c r="D721">
        <v>60</v>
      </c>
      <c r="E721">
        <f t="shared" si="44"/>
        <v>2.6779019207273511</v>
      </c>
      <c r="F721">
        <v>77</v>
      </c>
      <c r="G721">
        <f t="shared" si="45"/>
        <v>3.4366407982667675</v>
      </c>
      <c r="H721">
        <v>137</v>
      </c>
      <c r="I721">
        <f t="shared" si="46"/>
        <v>6.1145427189941186</v>
      </c>
      <c r="L721">
        <v>5.64</v>
      </c>
      <c r="M721">
        <v>0</v>
      </c>
      <c r="N721" t="str">
        <f t="shared" si="47"/>
        <v/>
      </c>
      <c r="O721">
        <v>6.11</v>
      </c>
    </row>
    <row r="722" spans="1:16" ht="15" x14ac:dyDescent="0.25">
      <c r="A722" t="s">
        <v>103</v>
      </c>
      <c r="B722" t="s">
        <v>620</v>
      </c>
      <c r="C722">
        <v>44.4</v>
      </c>
      <c r="D722">
        <v>42</v>
      </c>
      <c r="E722">
        <f t="shared" si="44"/>
        <v>2.8898952111735294</v>
      </c>
      <c r="F722">
        <v>48</v>
      </c>
      <c r="G722">
        <f t="shared" si="45"/>
        <v>3.3027373841983194</v>
      </c>
      <c r="H722">
        <v>90</v>
      </c>
      <c r="I722">
        <f t="shared" si="46"/>
        <v>6.1926325953718484</v>
      </c>
      <c r="L722">
        <v>5</v>
      </c>
      <c r="M722">
        <v>7.25</v>
      </c>
      <c r="N722">
        <f t="shared" si="47"/>
        <v>1.3111935825997039</v>
      </c>
      <c r="O722">
        <v>6.48</v>
      </c>
    </row>
    <row r="723" spans="1:16" ht="15" x14ac:dyDescent="0.25">
      <c r="A723" t="s">
        <v>377</v>
      </c>
      <c r="B723" t="s">
        <v>255</v>
      </c>
      <c r="C723">
        <v>47.5</v>
      </c>
      <c r="D723">
        <v>54</v>
      </c>
      <c r="E723">
        <f t="shared" si="44"/>
        <v>3.5427902776845017</v>
      </c>
      <c r="F723">
        <v>65</v>
      </c>
      <c r="G723">
        <f t="shared" si="45"/>
        <v>4.2644697786943073</v>
      </c>
      <c r="H723">
        <v>119</v>
      </c>
      <c r="I723">
        <f t="shared" si="46"/>
        <v>7.8072600563788086</v>
      </c>
      <c r="L723">
        <v>5.0599999999999996</v>
      </c>
      <c r="M723">
        <v>8.49</v>
      </c>
      <c r="N723">
        <f t="shared" si="47"/>
        <v>1.489438966905513</v>
      </c>
      <c r="O723">
        <v>6.71</v>
      </c>
    </row>
    <row r="724" spans="1:16" ht="15" x14ac:dyDescent="0.25">
      <c r="A724" t="s">
        <v>2</v>
      </c>
      <c r="B724" t="s">
        <v>699</v>
      </c>
      <c r="C724">
        <v>50.4</v>
      </c>
      <c r="D724">
        <v>28</v>
      </c>
      <c r="E724">
        <f t="shared" si="44"/>
        <v>1.7617738112530381</v>
      </c>
      <c r="F724">
        <v>38</v>
      </c>
      <c r="G724">
        <f t="shared" si="45"/>
        <v>2.3909787438434091</v>
      </c>
      <c r="H724">
        <v>66</v>
      </c>
      <c r="I724">
        <f t="shared" si="46"/>
        <v>4.1527525550964475</v>
      </c>
      <c r="J724">
        <v>14.4</v>
      </c>
      <c r="M724">
        <v>6.13</v>
      </c>
      <c r="N724">
        <f t="shared" si="47"/>
        <v>1.0470629822978512</v>
      </c>
      <c r="O724">
        <v>5.9</v>
      </c>
    </row>
    <row r="725" spans="1:16" ht="15" x14ac:dyDescent="0.25">
      <c r="A725" t="s">
        <v>78</v>
      </c>
      <c r="B725" t="s">
        <v>534</v>
      </c>
      <c r="C725">
        <v>54.5</v>
      </c>
      <c r="D725">
        <v>51</v>
      </c>
      <c r="E725">
        <f t="shared" si="44"/>
        <v>3.036661965921422</v>
      </c>
      <c r="F725">
        <v>58</v>
      </c>
      <c r="G725">
        <f t="shared" si="45"/>
        <v>3.4534587063420092</v>
      </c>
      <c r="H725">
        <v>109</v>
      </c>
      <c r="I725">
        <f t="shared" si="46"/>
        <v>6.4901206722634317</v>
      </c>
      <c r="J725">
        <v>13.56</v>
      </c>
      <c r="M725">
        <v>7.26</v>
      </c>
      <c r="N725">
        <f t="shared" si="47"/>
        <v>1.1971166096737431</v>
      </c>
      <c r="O725">
        <v>6.38</v>
      </c>
    </row>
    <row r="726" spans="1:16" ht="15" x14ac:dyDescent="0.25">
      <c r="A726" t="s">
        <v>58</v>
      </c>
      <c r="B726" t="s">
        <v>176</v>
      </c>
      <c r="C726">
        <v>56.4</v>
      </c>
      <c r="D726">
        <v>47</v>
      </c>
      <c r="E726">
        <f t="shared" si="44"/>
        <v>2.7316383736436327</v>
      </c>
      <c r="F726">
        <v>55</v>
      </c>
      <c r="G726">
        <f t="shared" si="45"/>
        <v>3.1965980968170169</v>
      </c>
      <c r="H726">
        <v>102</v>
      </c>
      <c r="I726">
        <f t="shared" si="46"/>
        <v>5.9282364704606492</v>
      </c>
      <c r="J726">
        <v>13.45</v>
      </c>
      <c r="M726">
        <v>7.4</v>
      </c>
      <c r="N726">
        <f t="shared" si="47"/>
        <v>1.2014956399523491</v>
      </c>
      <c r="O726">
        <v>6.88</v>
      </c>
    </row>
    <row r="727" spans="1:16" x14ac:dyDescent="0.3">
      <c r="A727" t="s">
        <v>48</v>
      </c>
      <c r="B727" t="s">
        <v>619</v>
      </c>
      <c r="C727">
        <v>56.5</v>
      </c>
      <c r="D727">
        <v>34</v>
      </c>
      <c r="E727">
        <f t="shared" si="44"/>
        <v>1.9736104105507537</v>
      </c>
      <c r="F727">
        <v>41</v>
      </c>
      <c r="G727">
        <f t="shared" si="45"/>
        <v>2.3799419656641443</v>
      </c>
      <c r="H727">
        <v>75</v>
      </c>
      <c r="I727">
        <f t="shared" si="46"/>
        <v>4.353552376214898</v>
      </c>
      <c r="J727">
        <v>14.62</v>
      </c>
      <c r="M727">
        <v>6.98</v>
      </c>
      <c r="N727">
        <f t="shared" si="47"/>
        <v>1.1323979315078052</v>
      </c>
      <c r="O727">
        <v>5.52</v>
      </c>
    </row>
    <row r="728" spans="1:16" ht="15" x14ac:dyDescent="0.25">
      <c r="A728" t="s">
        <v>268</v>
      </c>
      <c r="B728" t="s">
        <v>269</v>
      </c>
      <c r="C728">
        <v>59.5</v>
      </c>
      <c r="D728">
        <v>56</v>
      </c>
      <c r="E728">
        <f t="shared" si="44"/>
        <v>3.1341307380289973</v>
      </c>
      <c r="F728">
        <v>61</v>
      </c>
      <c r="G728">
        <f t="shared" si="45"/>
        <v>3.4139638396387291</v>
      </c>
      <c r="H728">
        <v>117</v>
      </c>
      <c r="I728">
        <f t="shared" si="46"/>
        <v>6.548094577667726</v>
      </c>
      <c r="J728">
        <v>13.15</v>
      </c>
      <c r="M728">
        <v>9.0299999999999994</v>
      </c>
      <c r="N728">
        <f t="shared" si="47"/>
        <v>1.4312060555594652</v>
      </c>
      <c r="O728">
        <v>6.74</v>
      </c>
    </row>
    <row r="729" spans="1:16" x14ac:dyDescent="0.3">
      <c r="A729" t="s">
        <v>36</v>
      </c>
      <c r="B729" t="s">
        <v>210</v>
      </c>
      <c r="C729">
        <v>63.5</v>
      </c>
      <c r="D729">
        <v>63</v>
      </c>
      <c r="E729">
        <f t="shared" si="44"/>
        <v>3.3676900329931607</v>
      </c>
      <c r="F729">
        <v>71</v>
      </c>
      <c r="G729">
        <f t="shared" si="45"/>
        <v>3.7953332117859433</v>
      </c>
      <c r="H729">
        <v>134</v>
      </c>
      <c r="I729">
        <f t="shared" si="46"/>
        <v>7.1630232447791036</v>
      </c>
      <c r="J729">
        <v>11.91</v>
      </c>
      <c r="M729" s="3">
        <v>10.71</v>
      </c>
      <c r="N729">
        <f t="shared" si="47"/>
        <v>1.6484098750275649</v>
      </c>
      <c r="O729">
        <v>7.08</v>
      </c>
      <c r="P729" s="3"/>
    </row>
    <row r="730" spans="1:16" x14ac:dyDescent="0.3">
      <c r="A730" t="s">
        <v>36</v>
      </c>
      <c r="B730" t="s">
        <v>533</v>
      </c>
      <c r="C730">
        <v>65.599999999999994</v>
      </c>
      <c r="D730">
        <v>59</v>
      </c>
      <c r="E730">
        <f t="shared" si="44"/>
        <v>3.0822906597335025</v>
      </c>
      <c r="F730">
        <v>70</v>
      </c>
      <c r="G730">
        <f t="shared" si="45"/>
        <v>3.6569550200227998</v>
      </c>
      <c r="H730">
        <v>129</v>
      </c>
      <c r="I730">
        <f t="shared" si="46"/>
        <v>6.7392456797563023</v>
      </c>
      <c r="L730">
        <v>4.9400000000000004</v>
      </c>
      <c r="M730">
        <v>10.48</v>
      </c>
      <c r="N730">
        <f t="shared" si="47"/>
        <v>1.5895233003537756</v>
      </c>
      <c r="O730">
        <v>7.2</v>
      </c>
    </row>
    <row r="731" spans="1:16" ht="15" x14ac:dyDescent="0.25">
      <c r="A731" t="s">
        <v>385</v>
      </c>
      <c r="B731" t="s">
        <v>529</v>
      </c>
      <c r="C731">
        <v>69.8</v>
      </c>
      <c r="D731">
        <v>32</v>
      </c>
      <c r="E731">
        <f t="shared" si="44"/>
        <v>1.6001288255519899</v>
      </c>
      <c r="F731">
        <v>42</v>
      </c>
      <c r="G731">
        <f t="shared" si="45"/>
        <v>2.1001690835369868</v>
      </c>
      <c r="H731">
        <v>74</v>
      </c>
      <c r="I731">
        <f t="shared" si="46"/>
        <v>3.7002979090889765</v>
      </c>
      <c r="J731">
        <v>14.71</v>
      </c>
      <c r="M731">
        <v>6.89</v>
      </c>
      <c r="N731">
        <f t="shared" si="47"/>
        <v>1.0161891596482797</v>
      </c>
      <c r="O731">
        <v>5.0999999999999996</v>
      </c>
    </row>
    <row r="732" spans="1:16" ht="15" x14ac:dyDescent="0.25">
      <c r="A732" t="s">
        <v>63</v>
      </c>
      <c r="B732" t="s">
        <v>64</v>
      </c>
      <c r="C732">
        <v>70.3</v>
      </c>
      <c r="D732">
        <v>54</v>
      </c>
      <c r="E732">
        <f t="shared" si="44"/>
        <v>2.6866524477353098</v>
      </c>
      <c r="F732">
        <v>71</v>
      </c>
      <c r="G732">
        <f t="shared" si="45"/>
        <v>3.5324504405408703</v>
      </c>
      <c r="H732">
        <v>125</v>
      </c>
      <c r="I732">
        <f t="shared" si="46"/>
        <v>6.2191028882761801</v>
      </c>
      <c r="L732">
        <v>5.21</v>
      </c>
      <c r="M732">
        <v>8.69</v>
      </c>
      <c r="N732">
        <f t="shared" si="47"/>
        <v>1.2775491519168745</v>
      </c>
      <c r="O732">
        <v>6.35</v>
      </c>
    </row>
    <row r="733" spans="1:16" ht="15" x14ac:dyDescent="0.25">
      <c r="A733" t="s">
        <v>274</v>
      </c>
      <c r="B733" t="s">
        <v>392</v>
      </c>
      <c r="C733">
        <v>73.8</v>
      </c>
      <c r="D733">
        <v>54</v>
      </c>
      <c r="E733">
        <f t="shared" si="44"/>
        <v>2.5961090612482534</v>
      </c>
      <c r="F733">
        <v>78</v>
      </c>
      <c r="G733">
        <f t="shared" si="45"/>
        <v>3.7499353106919213</v>
      </c>
      <c r="H733">
        <v>132</v>
      </c>
      <c r="I733">
        <f t="shared" si="46"/>
        <v>6.3460443719401747</v>
      </c>
      <c r="L733">
        <v>5.5</v>
      </c>
      <c r="M733">
        <v>9.9600000000000009</v>
      </c>
      <c r="N733">
        <f t="shared" si="47"/>
        <v>1.4325323434460608</v>
      </c>
      <c r="O733">
        <v>5.92</v>
      </c>
    </row>
    <row r="734" spans="1:16" ht="15" x14ac:dyDescent="0.25">
      <c r="A734" t="s">
        <v>274</v>
      </c>
      <c r="B734" t="s">
        <v>259</v>
      </c>
      <c r="C734">
        <v>74.7</v>
      </c>
      <c r="D734">
        <v>51</v>
      </c>
      <c r="E734">
        <f t="shared" si="44"/>
        <v>2.4310001484116168</v>
      </c>
      <c r="F734">
        <v>77</v>
      </c>
      <c r="G734">
        <f t="shared" si="45"/>
        <v>3.6703335574057743</v>
      </c>
      <c r="H734">
        <v>128</v>
      </c>
      <c r="I734">
        <f t="shared" si="46"/>
        <v>6.1013337058173915</v>
      </c>
      <c r="J734">
        <v>13.99</v>
      </c>
      <c r="M734">
        <v>9.58</v>
      </c>
      <c r="N734">
        <f t="shared" si="47"/>
        <v>1.3703685674759849</v>
      </c>
      <c r="O734">
        <v>6.1</v>
      </c>
    </row>
    <row r="735" spans="1:16" ht="15" x14ac:dyDescent="0.25">
      <c r="A735" t="s">
        <v>618</v>
      </c>
      <c r="B735" t="s">
        <v>321</v>
      </c>
      <c r="D735">
        <v>40</v>
      </c>
      <c r="E735" t="str">
        <f t="shared" si="44"/>
        <v/>
      </c>
      <c r="F735">
        <v>60</v>
      </c>
      <c r="G735" t="str">
        <f t="shared" si="45"/>
        <v/>
      </c>
      <c r="H735">
        <v>100</v>
      </c>
      <c r="I735" t="str">
        <f t="shared" si="46"/>
        <v/>
      </c>
      <c r="J735">
        <v>15.12</v>
      </c>
      <c r="M735">
        <v>8.49</v>
      </c>
      <c r="N735" t="str">
        <f t="shared" si="47"/>
        <v/>
      </c>
      <c r="O735">
        <v>5</v>
      </c>
    </row>
    <row r="736" spans="1:16" ht="15" x14ac:dyDescent="0.25">
      <c r="A736" t="s">
        <v>85</v>
      </c>
      <c r="B736" t="s">
        <v>393</v>
      </c>
      <c r="C736">
        <v>45.5</v>
      </c>
      <c r="D736">
        <v>36</v>
      </c>
      <c r="E736">
        <f t="shared" si="44"/>
        <v>2.4346473111152163</v>
      </c>
      <c r="F736">
        <v>52</v>
      </c>
      <c r="G736">
        <f t="shared" si="45"/>
        <v>3.5167127827219793</v>
      </c>
      <c r="H736">
        <v>88</v>
      </c>
      <c r="I736">
        <f t="shared" si="46"/>
        <v>5.951360093837196</v>
      </c>
      <c r="J736">
        <v>12.8</v>
      </c>
      <c r="M736">
        <v>8.23</v>
      </c>
      <c r="N736">
        <f t="shared" si="47"/>
        <v>1.4720994460506753</v>
      </c>
      <c r="O736">
        <v>6.4</v>
      </c>
    </row>
    <row r="737" spans="1:16" ht="15" x14ac:dyDescent="0.25">
      <c r="A737" t="s">
        <v>276</v>
      </c>
      <c r="B737" t="s">
        <v>395</v>
      </c>
      <c r="C737">
        <v>47.9</v>
      </c>
      <c r="D737">
        <v>38</v>
      </c>
      <c r="E737">
        <f t="shared" si="44"/>
        <v>2.4783669653595966</v>
      </c>
      <c r="F737">
        <v>46</v>
      </c>
      <c r="G737">
        <f t="shared" si="45"/>
        <v>3.0001284317510906</v>
      </c>
      <c r="H737">
        <v>84</v>
      </c>
      <c r="I737">
        <f t="shared" si="46"/>
        <v>5.4784953971106871</v>
      </c>
      <c r="J737">
        <v>13.7</v>
      </c>
      <c r="M737">
        <v>7.03</v>
      </c>
      <c r="N737">
        <f t="shared" si="47"/>
        <v>1.2286509134164045</v>
      </c>
      <c r="O737">
        <v>5.61</v>
      </c>
    </row>
    <row r="738" spans="1:16" x14ac:dyDescent="0.3">
      <c r="A738" t="s">
        <v>121</v>
      </c>
      <c r="B738" t="s">
        <v>204</v>
      </c>
      <c r="C738">
        <v>52.5</v>
      </c>
      <c r="D738">
        <v>50</v>
      </c>
      <c r="E738">
        <f t="shared" si="44"/>
        <v>3.0567011982652841</v>
      </c>
      <c r="F738">
        <v>62</v>
      </c>
      <c r="G738">
        <f t="shared" si="45"/>
        <v>3.7903094858489523</v>
      </c>
      <c r="H738">
        <v>112</v>
      </c>
      <c r="I738">
        <f t="shared" si="46"/>
        <v>6.8470106841142364</v>
      </c>
      <c r="K738">
        <v>10.5</v>
      </c>
      <c r="M738">
        <v>9.9</v>
      </c>
      <c r="N738">
        <f t="shared" si="47"/>
        <v>1.6601795683940663</v>
      </c>
      <c r="O738">
        <v>6.98</v>
      </c>
    </row>
    <row r="739" spans="1:16" ht="15" x14ac:dyDescent="0.25">
      <c r="A739" t="s">
        <v>275</v>
      </c>
      <c r="B739" t="s">
        <v>390</v>
      </c>
      <c r="C739">
        <v>56.4</v>
      </c>
      <c r="D739">
        <v>51</v>
      </c>
      <c r="E739">
        <f t="shared" si="44"/>
        <v>2.9641182352303246</v>
      </c>
      <c r="F739">
        <v>64</v>
      </c>
      <c r="G739">
        <f t="shared" si="45"/>
        <v>3.7196777853870739</v>
      </c>
      <c r="H739">
        <v>115</v>
      </c>
      <c r="I739">
        <f t="shared" si="46"/>
        <v>6.6837960206173985</v>
      </c>
      <c r="K739">
        <v>11.4</v>
      </c>
      <c r="M739">
        <v>8.35</v>
      </c>
      <c r="N739">
        <f t="shared" si="47"/>
        <v>1.3557417018381235</v>
      </c>
      <c r="O739">
        <v>6.85</v>
      </c>
    </row>
    <row r="740" spans="1:16" ht="15" x14ac:dyDescent="0.25">
      <c r="A740" t="s">
        <v>37</v>
      </c>
      <c r="B740" t="s">
        <v>387</v>
      </c>
      <c r="C740">
        <v>56.8</v>
      </c>
      <c r="D740">
        <v>66</v>
      </c>
      <c r="E740">
        <f t="shared" si="44"/>
        <v>3.8168375974811899</v>
      </c>
      <c r="F740">
        <v>75</v>
      </c>
      <c r="G740">
        <f t="shared" si="45"/>
        <v>4.3373154516831702</v>
      </c>
      <c r="H740">
        <v>141</v>
      </c>
      <c r="I740">
        <f t="shared" si="46"/>
        <v>8.1541530491643606</v>
      </c>
      <c r="J740">
        <v>12.4</v>
      </c>
      <c r="M740">
        <v>10.1</v>
      </c>
      <c r="N740">
        <f t="shared" si="47"/>
        <v>1.63466282401153</v>
      </c>
      <c r="O740">
        <v>7.2</v>
      </c>
    </row>
    <row r="741" spans="1:16" x14ac:dyDescent="0.3">
      <c r="A741" t="s">
        <v>211</v>
      </c>
      <c r="B741" t="s">
        <v>212</v>
      </c>
      <c r="C741">
        <v>58.6</v>
      </c>
      <c r="D741">
        <v>56</v>
      </c>
      <c r="E741">
        <f t="shared" si="44"/>
        <v>3.1680178254299385</v>
      </c>
      <c r="F741">
        <v>69</v>
      </c>
      <c r="G741">
        <f t="shared" si="45"/>
        <v>3.9034505349047453</v>
      </c>
      <c r="H741">
        <v>125</v>
      </c>
      <c r="I741">
        <f t="shared" si="46"/>
        <v>7.0714683603346842</v>
      </c>
      <c r="K741">
        <v>10.9</v>
      </c>
      <c r="M741">
        <v>9.4</v>
      </c>
      <c r="N741">
        <f t="shared" si="47"/>
        <v>1.5001213622065726</v>
      </c>
      <c r="O741">
        <v>6.38</v>
      </c>
    </row>
    <row r="742" spans="1:16" ht="15" x14ac:dyDescent="0.25">
      <c r="A742" t="s">
        <v>86</v>
      </c>
      <c r="B742" t="s">
        <v>536</v>
      </c>
      <c r="C742">
        <v>58.8</v>
      </c>
      <c r="D742">
        <v>50</v>
      </c>
      <c r="E742">
        <f t="shared" si="44"/>
        <v>2.8217954836603569</v>
      </c>
      <c r="F742">
        <v>65</v>
      </c>
      <c r="G742">
        <f t="shared" si="45"/>
        <v>3.6683341287584641</v>
      </c>
      <c r="H742">
        <v>115</v>
      </c>
      <c r="I742">
        <f t="shared" si="46"/>
        <v>6.490129612418821</v>
      </c>
      <c r="K742">
        <v>11.8</v>
      </c>
      <c r="M742">
        <v>8.3000000000000007</v>
      </c>
      <c r="N742">
        <f t="shared" si="47"/>
        <v>1.3225422449868642</v>
      </c>
      <c r="O742">
        <v>5.97</v>
      </c>
    </row>
    <row r="743" spans="1:16" ht="15" x14ac:dyDescent="0.25">
      <c r="A743" t="s">
        <v>31</v>
      </c>
      <c r="B743" t="s">
        <v>206</v>
      </c>
      <c r="C743">
        <v>60.3</v>
      </c>
      <c r="D743">
        <v>38</v>
      </c>
      <c r="E743">
        <f t="shared" si="44"/>
        <v>2.1067841692277849</v>
      </c>
      <c r="F743">
        <v>50</v>
      </c>
      <c r="G743">
        <f t="shared" si="45"/>
        <v>2.7720844331944536</v>
      </c>
      <c r="H743">
        <v>88</v>
      </c>
      <c r="I743">
        <f t="shared" si="46"/>
        <v>4.8788686024222381</v>
      </c>
      <c r="J743">
        <v>13.1</v>
      </c>
      <c r="M743">
        <v>8.7799999999999994</v>
      </c>
      <c r="N743">
        <f t="shared" si="47"/>
        <v>1.3832288089907405</v>
      </c>
      <c r="O743">
        <v>6.48</v>
      </c>
    </row>
    <row r="744" spans="1:16" ht="15" x14ac:dyDescent="0.25">
      <c r="A744" t="s">
        <v>110</v>
      </c>
      <c r="B744" t="s">
        <v>391</v>
      </c>
      <c r="C744">
        <v>61.4</v>
      </c>
      <c r="D744">
        <v>49</v>
      </c>
      <c r="E744">
        <f t="shared" si="44"/>
        <v>2.682211050927942</v>
      </c>
      <c r="F744">
        <v>62</v>
      </c>
      <c r="G744">
        <f t="shared" si="45"/>
        <v>3.3938180644394369</v>
      </c>
      <c r="H744">
        <v>111</v>
      </c>
      <c r="I744">
        <f t="shared" si="46"/>
        <v>6.0760291153673789</v>
      </c>
      <c r="J744">
        <v>13.4</v>
      </c>
      <c r="M744">
        <v>9.93</v>
      </c>
      <c r="N744">
        <f t="shared" si="47"/>
        <v>1.5517056921337675</v>
      </c>
      <c r="O744">
        <v>6.47</v>
      </c>
    </row>
    <row r="745" spans="1:16" ht="15" x14ac:dyDescent="0.25">
      <c r="A745" t="s">
        <v>623</v>
      </c>
      <c r="B745" t="s">
        <v>323</v>
      </c>
      <c r="C745">
        <v>61.7</v>
      </c>
      <c r="D745">
        <v>37</v>
      </c>
      <c r="E745">
        <f t="shared" si="44"/>
        <v>2.0183896763321489</v>
      </c>
      <c r="F745">
        <v>44</v>
      </c>
      <c r="G745">
        <f t="shared" si="45"/>
        <v>2.4002471826652578</v>
      </c>
      <c r="H745">
        <v>81</v>
      </c>
      <c r="I745">
        <f t="shared" si="46"/>
        <v>4.4186368589974068</v>
      </c>
      <c r="J745">
        <v>13.9</v>
      </c>
      <c r="M745" s="3">
        <v>6.51</v>
      </c>
      <c r="N745">
        <f t="shared" si="47"/>
        <v>1.0150485223780938</v>
      </c>
      <c r="O745">
        <v>5.7</v>
      </c>
      <c r="P745" s="3"/>
    </row>
    <row r="746" spans="1:16" ht="15" x14ac:dyDescent="0.25">
      <c r="A746" t="s">
        <v>535</v>
      </c>
      <c r="B746" t="s">
        <v>321</v>
      </c>
      <c r="C746">
        <v>61.8</v>
      </c>
      <c r="D746">
        <v>66</v>
      </c>
      <c r="E746">
        <f t="shared" si="44"/>
        <v>3.5962591723242761</v>
      </c>
      <c r="F746">
        <v>75</v>
      </c>
      <c r="G746">
        <f t="shared" si="45"/>
        <v>4.0866581503684953</v>
      </c>
      <c r="H746">
        <v>141</v>
      </c>
      <c r="I746">
        <f t="shared" si="46"/>
        <v>7.6829173226927718</v>
      </c>
      <c r="J746">
        <v>13.2</v>
      </c>
      <c r="M746">
        <v>10.5</v>
      </c>
      <c r="N746">
        <f t="shared" si="47"/>
        <v>1.6359802181690994</v>
      </c>
      <c r="O746">
        <v>7.49</v>
      </c>
    </row>
    <row r="747" spans="1:16" ht="15" x14ac:dyDescent="0.25">
      <c r="A747" t="s">
        <v>304</v>
      </c>
      <c r="B747" t="s">
        <v>700</v>
      </c>
      <c r="C747">
        <v>62.4</v>
      </c>
      <c r="D747">
        <v>35</v>
      </c>
      <c r="E747">
        <f t="shared" si="44"/>
        <v>1.8941500497522905</v>
      </c>
      <c r="F747">
        <v>45</v>
      </c>
      <c r="G747">
        <f t="shared" si="45"/>
        <v>2.435335778252945</v>
      </c>
      <c r="H747">
        <v>80</v>
      </c>
      <c r="I747">
        <f t="shared" si="46"/>
        <v>4.3294858280052351</v>
      </c>
      <c r="J747">
        <v>13.2</v>
      </c>
      <c r="M747">
        <v>8.3000000000000007</v>
      </c>
      <c r="N747">
        <f t="shared" si="47"/>
        <v>1.2875827627145471</v>
      </c>
      <c r="O747">
        <v>5.72</v>
      </c>
    </row>
    <row r="748" spans="1:16" ht="15" x14ac:dyDescent="0.25">
      <c r="A748" t="s">
        <v>701</v>
      </c>
      <c r="B748" t="s">
        <v>580</v>
      </c>
      <c r="C748">
        <v>64</v>
      </c>
      <c r="D748">
        <v>48</v>
      </c>
      <c r="E748">
        <f t="shared" si="44"/>
        <v>2.5516987722403903</v>
      </c>
      <c r="F748">
        <v>50</v>
      </c>
      <c r="G748">
        <f t="shared" si="45"/>
        <v>2.658019554417073</v>
      </c>
      <c r="H748">
        <v>98</v>
      </c>
      <c r="I748">
        <f t="shared" si="46"/>
        <v>5.2097183266574634</v>
      </c>
      <c r="J748">
        <v>13.7</v>
      </c>
      <c r="M748">
        <v>7.88</v>
      </c>
      <c r="N748">
        <f t="shared" si="47"/>
        <v>1.2085548159534139</v>
      </c>
      <c r="O748">
        <v>5.71</v>
      </c>
    </row>
    <row r="749" spans="1:16" ht="15" x14ac:dyDescent="0.25">
      <c r="A749" t="s">
        <v>228</v>
      </c>
      <c r="B749" t="s">
        <v>490</v>
      </c>
      <c r="C749">
        <v>66.099999999999994</v>
      </c>
      <c r="D749">
        <v>47</v>
      </c>
      <c r="E749">
        <f t="shared" si="44"/>
        <v>2.4422644524969095</v>
      </c>
      <c r="F749">
        <v>60</v>
      </c>
      <c r="G749">
        <f t="shared" si="45"/>
        <v>3.1177844074428629</v>
      </c>
      <c r="H749">
        <v>107</v>
      </c>
      <c r="I749">
        <f t="shared" si="46"/>
        <v>5.5600488599397728</v>
      </c>
      <c r="J749">
        <v>13.9</v>
      </c>
      <c r="M749">
        <v>8.65</v>
      </c>
      <c r="N749">
        <f t="shared" si="47"/>
        <v>1.3074801199785417</v>
      </c>
      <c r="O749">
        <v>6.35</v>
      </c>
    </row>
    <row r="750" spans="1:16" ht="15" x14ac:dyDescent="0.25">
      <c r="A750" t="s">
        <v>4</v>
      </c>
      <c r="B750" t="s">
        <v>543</v>
      </c>
      <c r="C750">
        <v>67.7</v>
      </c>
      <c r="D750">
        <v>45</v>
      </c>
      <c r="E750">
        <f t="shared" si="44"/>
        <v>2.2992081736251362</v>
      </c>
      <c r="F750">
        <v>53</v>
      </c>
      <c r="G750">
        <f t="shared" si="45"/>
        <v>2.707956293380716</v>
      </c>
      <c r="H750">
        <v>98</v>
      </c>
      <c r="I750">
        <f t="shared" si="46"/>
        <v>5.0071644670058522</v>
      </c>
      <c r="J750">
        <v>14.4</v>
      </c>
      <c r="M750">
        <v>7.95</v>
      </c>
      <c r="N750">
        <f t="shared" si="47"/>
        <v>1.1887851363211277</v>
      </c>
      <c r="O750">
        <v>5.32</v>
      </c>
    </row>
    <row r="751" spans="1:16" ht="15" x14ac:dyDescent="0.25">
      <c r="A751" t="s">
        <v>539</v>
      </c>
      <c r="B751" t="s">
        <v>540</v>
      </c>
      <c r="C751">
        <v>68.5</v>
      </c>
      <c r="D751">
        <v>57</v>
      </c>
      <c r="E751">
        <f t="shared" si="44"/>
        <v>2.8882901236540826</v>
      </c>
      <c r="F751">
        <v>69</v>
      </c>
      <c r="G751">
        <f t="shared" si="45"/>
        <v>3.4963512023180998</v>
      </c>
      <c r="H751">
        <v>126</v>
      </c>
      <c r="I751">
        <f t="shared" si="46"/>
        <v>6.3846413259721828</v>
      </c>
      <c r="J751">
        <v>14.6</v>
      </c>
      <c r="M751">
        <v>7.82</v>
      </c>
      <c r="N751">
        <f t="shared" si="47"/>
        <v>1.1631693695627119</v>
      </c>
      <c r="O751">
        <v>5.6</v>
      </c>
    </row>
    <row r="752" spans="1:16" ht="15" x14ac:dyDescent="0.25">
      <c r="A752" t="s">
        <v>274</v>
      </c>
      <c r="B752" t="s">
        <v>386</v>
      </c>
      <c r="C752">
        <v>68.900000000000006</v>
      </c>
      <c r="D752">
        <v>60</v>
      </c>
      <c r="E752">
        <f t="shared" si="44"/>
        <v>3.0278407837044838</v>
      </c>
      <c r="F752">
        <v>70</v>
      </c>
      <c r="G752">
        <f t="shared" si="45"/>
        <v>3.5324809143218978</v>
      </c>
      <c r="H752">
        <v>130</v>
      </c>
      <c r="I752">
        <f t="shared" si="46"/>
        <v>6.5603216980263817</v>
      </c>
      <c r="K752">
        <v>11</v>
      </c>
      <c r="M752">
        <v>8.8000000000000007</v>
      </c>
      <c r="N752">
        <f t="shared" si="47"/>
        <v>1.3055061231300016</v>
      </c>
      <c r="O752">
        <v>6.98</v>
      </c>
    </row>
    <row r="753" spans="1:16" ht="15" x14ac:dyDescent="0.25">
      <c r="A753" t="s">
        <v>127</v>
      </c>
      <c r="B753" t="s">
        <v>392</v>
      </c>
      <c r="C753">
        <v>70.5</v>
      </c>
      <c r="D753">
        <v>62</v>
      </c>
      <c r="E753">
        <f t="shared" si="44"/>
        <v>3.0784979896492426</v>
      </c>
      <c r="F753">
        <v>72</v>
      </c>
      <c r="G753">
        <f t="shared" si="45"/>
        <v>3.5750299234636369</v>
      </c>
      <c r="H753">
        <v>134</v>
      </c>
      <c r="I753">
        <f t="shared" si="46"/>
        <v>6.6535279131128791</v>
      </c>
      <c r="J753">
        <v>12.6</v>
      </c>
      <c r="M753">
        <v>9.8000000000000007</v>
      </c>
      <c r="N753">
        <f t="shared" si="47"/>
        <v>1.4388903522061367</v>
      </c>
      <c r="O753">
        <v>6.05</v>
      </c>
    </row>
    <row r="754" spans="1:16" ht="15" x14ac:dyDescent="0.25">
      <c r="A754" t="s">
        <v>702</v>
      </c>
      <c r="B754" t="s">
        <v>554</v>
      </c>
      <c r="C754">
        <v>47.9</v>
      </c>
      <c r="D754">
        <v>48</v>
      </c>
      <c r="E754">
        <f t="shared" si="44"/>
        <v>3.1305687983489641</v>
      </c>
      <c r="F754">
        <v>62</v>
      </c>
      <c r="G754">
        <f t="shared" si="45"/>
        <v>4.0436513645340781</v>
      </c>
      <c r="H754">
        <v>110</v>
      </c>
      <c r="I754">
        <f t="shared" si="46"/>
        <v>7.1742201628830422</v>
      </c>
      <c r="L754">
        <v>4.71</v>
      </c>
      <c r="M754">
        <v>9.4</v>
      </c>
      <c r="N754">
        <f t="shared" si="47"/>
        <v>1.6428618187929165</v>
      </c>
    </row>
    <row r="755" spans="1:16" ht="15" x14ac:dyDescent="0.25">
      <c r="A755" t="s">
        <v>13</v>
      </c>
      <c r="B755" t="s">
        <v>178</v>
      </c>
      <c r="C755">
        <v>48.6</v>
      </c>
      <c r="D755">
        <v>50</v>
      </c>
      <c r="E755">
        <f t="shared" si="44"/>
        <v>3.2277976893868923</v>
      </c>
      <c r="F755">
        <v>61</v>
      </c>
      <c r="G755">
        <f t="shared" si="45"/>
        <v>3.9379131810520089</v>
      </c>
      <c r="H755">
        <v>111</v>
      </c>
      <c r="I755">
        <f t="shared" si="46"/>
        <v>7.1657108704389012</v>
      </c>
      <c r="J755">
        <v>10.7</v>
      </c>
      <c r="M755" s="3">
        <v>10.130000000000001</v>
      </c>
      <c r="N755">
        <f t="shared" si="47"/>
        <v>1.7589039697762794</v>
      </c>
      <c r="O755">
        <v>6.9</v>
      </c>
      <c r="P755" s="3"/>
    </row>
    <row r="756" spans="1:16" ht="15" x14ac:dyDescent="0.25">
      <c r="A756" t="s">
        <v>703</v>
      </c>
      <c r="B756" t="s">
        <v>636</v>
      </c>
      <c r="C756">
        <v>48.7</v>
      </c>
      <c r="D756">
        <v>33</v>
      </c>
      <c r="E756">
        <f t="shared" si="44"/>
        <v>2.1272590143814081</v>
      </c>
      <c r="F756">
        <v>42</v>
      </c>
      <c r="G756">
        <f t="shared" si="45"/>
        <v>2.7074205637581557</v>
      </c>
      <c r="H756">
        <v>75</v>
      </c>
      <c r="I756">
        <f t="shared" si="46"/>
        <v>4.8346795781395633</v>
      </c>
      <c r="L756">
        <v>4.8099999999999996</v>
      </c>
      <c r="M756">
        <v>6.8100000000000005</v>
      </c>
      <c r="N756">
        <f t="shared" si="47"/>
        <v>1.1813466479776999</v>
      </c>
    </row>
    <row r="757" spans="1:16" ht="15" x14ac:dyDescent="0.25">
      <c r="A757" t="s">
        <v>704</v>
      </c>
      <c r="B757" t="s">
        <v>545</v>
      </c>
      <c r="C757">
        <v>48.9</v>
      </c>
      <c r="D757">
        <v>46</v>
      </c>
      <c r="E757">
        <f t="shared" si="44"/>
        <v>2.9567077309365848</v>
      </c>
      <c r="F757">
        <v>55</v>
      </c>
      <c r="G757">
        <f t="shared" si="45"/>
        <v>3.5351940261198296</v>
      </c>
      <c r="H757">
        <v>101</v>
      </c>
      <c r="I757">
        <f t="shared" si="46"/>
        <v>6.4919017570564144</v>
      </c>
      <c r="L757">
        <v>4.62</v>
      </c>
      <c r="M757">
        <v>7.98</v>
      </c>
      <c r="N757">
        <f t="shared" si="47"/>
        <v>1.3817539709865299</v>
      </c>
    </row>
    <row r="758" spans="1:16" ht="15" x14ac:dyDescent="0.25">
      <c r="A758" t="s">
        <v>705</v>
      </c>
      <c r="B758" t="s">
        <v>632</v>
      </c>
      <c r="C758">
        <v>52.4</v>
      </c>
      <c r="D758">
        <v>70</v>
      </c>
      <c r="E758">
        <f t="shared" si="44"/>
        <v>4.2851423951554324</v>
      </c>
      <c r="F758">
        <v>79</v>
      </c>
      <c r="G758">
        <f t="shared" si="45"/>
        <v>4.8360892745325588</v>
      </c>
      <c r="H758">
        <v>149</v>
      </c>
      <c r="I758">
        <f t="shared" si="46"/>
        <v>9.1212316696879903</v>
      </c>
      <c r="L758">
        <v>4.66</v>
      </c>
      <c r="M758">
        <v>9.8000000000000007</v>
      </c>
      <c r="N758">
        <f t="shared" si="47"/>
        <v>1.6448232310053459</v>
      </c>
    </row>
    <row r="759" spans="1:16" ht="15" x14ac:dyDescent="0.25">
      <c r="A759" t="s">
        <v>449</v>
      </c>
      <c r="B759" t="s">
        <v>635</v>
      </c>
      <c r="C759">
        <v>52.6</v>
      </c>
      <c r="D759">
        <v>53</v>
      </c>
      <c r="E759">
        <f t="shared" si="44"/>
        <v>3.2357557309615821</v>
      </c>
      <c r="F759">
        <v>63</v>
      </c>
      <c r="G759">
        <f t="shared" si="45"/>
        <v>3.8462756801996165</v>
      </c>
      <c r="H759">
        <v>116</v>
      </c>
      <c r="I759">
        <f t="shared" si="46"/>
        <v>7.0820314111611982</v>
      </c>
      <c r="K759">
        <v>10.87</v>
      </c>
      <c r="M759">
        <v>10.130000000000001</v>
      </c>
      <c r="N759">
        <f t="shared" si="47"/>
        <v>1.6972926889102973</v>
      </c>
      <c r="O759">
        <v>7.33</v>
      </c>
    </row>
    <row r="760" spans="1:16" x14ac:dyDescent="0.3">
      <c r="A760" t="s">
        <v>706</v>
      </c>
      <c r="B760" t="s">
        <v>189</v>
      </c>
      <c r="C760">
        <v>56.6</v>
      </c>
      <c r="D760">
        <v>60</v>
      </c>
      <c r="E760">
        <f t="shared" si="44"/>
        <v>3.4784990079977747</v>
      </c>
      <c r="F760">
        <v>66</v>
      </c>
      <c r="G760">
        <f t="shared" si="45"/>
        <v>3.8263489087975522</v>
      </c>
      <c r="H760">
        <v>126</v>
      </c>
      <c r="I760">
        <f t="shared" si="46"/>
        <v>7.3048479167953273</v>
      </c>
      <c r="K760">
        <v>10.63</v>
      </c>
      <c r="M760">
        <v>10.34</v>
      </c>
      <c r="N760">
        <f t="shared" si="47"/>
        <v>1.6761696093589415</v>
      </c>
      <c r="O760">
        <v>7.13</v>
      </c>
    </row>
    <row r="761" spans="1:16" ht="15" x14ac:dyDescent="0.25">
      <c r="A761" t="s">
        <v>626</v>
      </c>
      <c r="B761" t="s">
        <v>552</v>
      </c>
      <c r="C761">
        <v>56.8</v>
      </c>
      <c r="D761">
        <v>54</v>
      </c>
      <c r="E761">
        <f t="shared" si="44"/>
        <v>3.1228671252118825</v>
      </c>
      <c r="F761">
        <v>61</v>
      </c>
      <c r="G761">
        <f t="shared" si="45"/>
        <v>3.5276832340356452</v>
      </c>
      <c r="H761">
        <v>115</v>
      </c>
      <c r="I761">
        <f t="shared" si="46"/>
        <v>6.6505503592475277</v>
      </c>
      <c r="L761">
        <v>4.66</v>
      </c>
      <c r="M761">
        <v>8.8000000000000007</v>
      </c>
      <c r="N761">
        <f t="shared" si="47"/>
        <v>1.4242606783466798</v>
      </c>
    </row>
    <row r="762" spans="1:16" ht="15" x14ac:dyDescent="0.25">
      <c r="A762" t="s">
        <v>551</v>
      </c>
      <c r="B762" t="s">
        <v>290</v>
      </c>
      <c r="C762">
        <v>57.4</v>
      </c>
      <c r="D762">
        <v>61</v>
      </c>
      <c r="E762">
        <f t="shared" si="44"/>
        <v>3.5016247888113909</v>
      </c>
      <c r="F762">
        <v>68</v>
      </c>
      <c r="G762">
        <f t="shared" si="45"/>
        <v>3.9034505842487639</v>
      </c>
      <c r="H762">
        <v>129</v>
      </c>
      <c r="I762">
        <f t="shared" si="46"/>
        <v>7.4050753730601553</v>
      </c>
      <c r="K762">
        <v>10.88</v>
      </c>
      <c r="M762">
        <v>9.3000000000000007</v>
      </c>
      <c r="N762">
        <f t="shared" si="47"/>
        <v>1.4980710918877385</v>
      </c>
      <c r="O762">
        <v>6.73</v>
      </c>
    </row>
    <row r="763" spans="1:16" ht="15" x14ac:dyDescent="0.25">
      <c r="A763" t="s">
        <v>707</v>
      </c>
      <c r="B763" t="s">
        <v>550</v>
      </c>
      <c r="C763">
        <v>58</v>
      </c>
      <c r="D763">
        <v>43</v>
      </c>
      <c r="E763">
        <f t="shared" si="44"/>
        <v>2.4503139897289983</v>
      </c>
      <c r="F763">
        <v>50</v>
      </c>
      <c r="G763">
        <f t="shared" si="45"/>
        <v>2.84920231363837</v>
      </c>
      <c r="H763">
        <v>93</v>
      </c>
      <c r="I763">
        <f t="shared" si="46"/>
        <v>5.2995163033673682</v>
      </c>
      <c r="K763">
        <v>12.8</v>
      </c>
      <c r="M763">
        <v>7.1400000000000006</v>
      </c>
      <c r="N763">
        <f t="shared" si="47"/>
        <v>1.1447528766505446</v>
      </c>
      <c r="O763">
        <v>5.83</v>
      </c>
    </row>
    <row r="764" spans="1:16" ht="15" x14ac:dyDescent="0.25">
      <c r="A764" t="s">
        <v>630</v>
      </c>
      <c r="B764" t="s">
        <v>547</v>
      </c>
      <c r="C764">
        <v>60.7</v>
      </c>
      <c r="D764">
        <v>47</v>
      </c>
      <c r="E764">
        <f t="shared" si="44"/>
        <v>2.5936317166975194</v>
      </c>
      <c r="F764">
        <v>59</v>
      </c>
      <c r="G764">
        <f t="shared" si="45"/>
        <v>3.2558355592585881</v>
      </c>
      <c r="H764">
        <v>106</v>
      </c>
      <c r="I764">
        <f t="shared" si="46"/>
        <v>5.8494672759561075</v>
      </c>
      <c r="L764">
        <v>4.6900000000000004</v>
      </c>
      <c r="M764">
        <v>8.5299999999999994</v>
      </c>
      <c r="N764">
        <f t="shared" si="47"/>
        <v>1.3398434863054836</v>
      </c>
    </row>
    <row r="765" spans="1:16" ht="15" x14ac:dyDescent="0.25">
      <c r="A765" t="s">
        <v>44</v>
      </c>
      <c r="B765" t="s">
        <v>628</v>
      </c>
      <c r="C765">
        <v>62.7</v>
      </c>
      <c r="D765">
        <v>43</v>
      </c>
      <c r="E765">
        <f t="shared" si="44"/>
        <v>2.3192368017087897</v>
      </c>
      <c r="F765">
        <v>50</v>
      </c>
      <c r="G765">
        <f t="shared" si="45"/>
        <v>2.6967869787311507</v>
      </c>
      <c r="H765">
        <v>93</v>
      </c>
      <c r="I765">
        <f t="shared" si="46"/>
        <v>5.0160237804399408</v>
      </c>
      <c r="L765">
        <v>5.41</v>
      </c>
      <c r="M765">
        <v>8.06</v>
      </c>
      <c r="N765">
        <f t="shared" si="47"/>
        <v>1.2476508589694715</v>
      </c>
    </row>
    <row r="766" spans="1:16" ht="15" x14ac:dyDescent="0.25">
      <c r="A766" t="s">
        <v>708</v>
      </c>
      <c r="B766" t="s">
        <v>189</v>
      </c>
      <c r="C766">
        <v>63.3</v>
      </c>
      <c r="D766">
        <v>33</v>
      </c>
      <c r="E766">
        <f t="shared" si="44"/>
        <v>1.7679588930165642</v>
      </c>
      <c r="F766">
        <v>43</v>
      </c>
      <c r="G766">
        <f t="shared" si="45"/>
        <v>2.303704012112493</v>
      </c>
      <c r="H766">
        <v>76</v>
      </c>
      <c r="I766">
        <f t="shared" si="46"/>
        <v>4.0716629051290569</v>
      </c>
      <c r="L766">
        <v>4.97</v>
      </c>
      <c r="M766">
        <v>7.58</v>
      </c>
      <c r="N766">
        <f t="shared" si="47"/>
        <v>1.1683220437559509</v>
      </c>
    </row>
    <row r="767" spans="1:16" ht="15" x14ac:dyDescent="0.25">
      <c r="A767" t="s">
        <v>709</v>
      </c>
      <c r="B767" t="s">
        <v>242</v>
      </c>
      <c r="C767">
        <v>67.8</v>
      </c>
      <c r="D767">
        <v>47</v>
      </c>
      <c r="E767">
        <f t="shared" si="44"/>
        <v>2.3988955658899913</v>
      </c>
      <c r="F767">
        <v>54</v>
      </c>
      <c r="G767">
        <f t="shared" si="45"/>
        <v>2.7561778842140323</v>
      </c>
      <c r="H767">
        <v>101</v>
      </c>
      <c r="I767">
        <f t="shared" si="46"/>
        <v>5.1550734501040232</v>
      </c>
      <c r="K767">
        <v>11.28</v>
      </c>
      <c r="M767">
        <v>7.59</v>
      </c>
      <c r="N767">
        <f t="shared" si="47"/>
        <v>1.1341983924407002</v>
      </c>
      <c r="O767">
        <v>5.55</v>
      </c>
    </row>
    <row r="768" spans="1:16" ht="15" x14ac:dyDescent="0.25">
      <c r="A768" t="s">
        <v>703</v>
      </c>
      <c r="B768" t="s">
        <v>548</v>
      </c>
      <c r="C768">
        <v>72.7</v>
      </c>
      <c r="D768">
        <v>57</v>
      </c>
      <c r="E768">
        <f t="shared" si="44"/>
        <v>2.7695283404342317</v>
      </c>
      <c r="F768">
        <v>65</v>
      </c>
      <c r="G768">
        <f t="shared" si="45"/>
        <v>3.1582340724250013</v>
      </c>
      <c r="H768">
        <v>122</v>
      </c>
      <c r="I768">
        <f t="shared" si="46"/>
        <v>5.9277624128592326</v>
      </c>
      <c r="L768">
        <v>4.78</v>
      </c>
      <c r="M768">
        <v>9.7900000000000009</v>
      </c>
      <c r="N768">
        <f t="shared" si="47"/>
        <v>1.4176466879121801</v>
      </c>
    </row>
    <row r="769" spans="1:15" ht="15" x14ac:dyDescent="0.25">
      <c r="A769" t="s">
        <v>131</v>
      </c>
      <c r="B769" t="s">
        <v>217</v>
      </c>
      <c r="C769">
        <v>73.2</v>
      </c>
      <c r="D769">
        <v>51</v>
      </c>
      <c r="E769">
        <f t="shared" si="44"/>
        <v>2.4660441236932069</v>
      </c>
      <c r="F769">
        <v>60</v>
      </c>
      <c r="G769">
        <f t="shared" si="45"/>
        <v>2.9012283808155379</v>
      </c>
      <c r="H769">
        <v>111</v>
      </c>
      <c r="I769">
        <f t="shared" si="46"/>
        <v>5.3672725045087448</v>
      </c>
      <c r="L769">
        <v>4.8499999999999996</v>
      </c>
      <c r="M769">
        <v>5.53</v>
      </c>
      <c r="N769">
        <f t="shared" si="47"/>
        <v>0.79830437289059819</v>
      </c>
    </row>
    <row r="770" spans="1:15" ht="15" x14ac:dyDescent="0.25">
      <c r="A770" t="s">
        <v>51</v>
      </c>
      <c r="B770" t="s">
        <v>625</v>
      </c>
      <c r="C770">
        <v>74.099999999999994</v>
      </c>
      <c r="D770">
        <v>42</v>
      </c>
      <c r="E770">
        <f t="shared" si="44"/>
        <v>2.0134244260145167</v>
      </c>
      <c r="F770">
        <v>51</v>
      </c>
      <c r="G770">
        <f t="shared" si="45"/>
        <v>2.4448725173033417</v>
      </c>
      <c r="H770">
        <v>93</v>
      </c>
      <c r="I770">
        <f t="shared" si="46"/>
        <v>4.4582969433178583</v>
      </c>
      <c r="K770">
        <v>12.53</v>
      </c>
      <c r="M770">
        <v>7.72</v>
      </c>
      <c r="N770">
        <f t="shared" si="47"/>
        <v>1.1083275397657377</v>
      </c>
      <c r="O770">
        <v>5.5</v>
      </c>
    </row>
    <row r="771" spans="1:15" ht="15" x14ac:dyDescent="0.25">
      <c r="A771" t="s">
        <v>710</v>
      </c>
      <c r="B771" t="s">
        <v>711</v>
      </c>
      <c r="C771">
        <v>76.8</v>
      </c>
      <c r="D771">
        <v>42</v>
      </c>
      <c r="E771">
        <f t="shared" ref="E771:E834" si="48">IF(AND($C771&gt;0,D771&gt;0),D771/($C771^0.70558407859294),"")</f>
        <v>1.9632175654231754</v>
      </c>
      <c r="F771">
        <v>49</v>
      </c>
      <c r="G771">
        <f t="shared" ref="G771:G834" si="49">IF(AND($C771&gt;0,F771&gt;0),F771/($C771^0.70558407859294),"")</f>
        <v>2.2904204929937046</v>
      </c>
      <c r="H771">
        <v>91</v>
      </c>
      <c r="I771">
        <f t="shared" ref="I771:I834" si="50">IF(AND($C771&gt;0,H771&gt;0),H771/($C771^0.70558407859294),"")</f>
        <v>4.2536380584168798</v>
      </c>
      <c r="K771">
        <v>11.6</v>
      </c>
      <c r="M771">
        <v>8.17</v>
      </c>
      <c r="N771">
        <f t="shared" ref="N771:N834" si="51">IF(AND($C771&gt;0,M771&gt;0),M771/($C771^0.450818786555515),"")</f>
        <v>1.1541594161721234</v>
      </c>
      <c r="O771">
        <v>5.19</v>
      </c>
    </row>
    <row r="772" spans="1:15" ht="15" x14ac:dyDescent="0.25">
      <c r="A772" t="s">
        <v>126</v>
      </c>
      <c r="B772" t="s">
        <v>369</v>
      </c>
      <c r="C772">
        <v>49.9</v>
      </c>
      <c r="D772">
        <v>61</v>
      </c>
      <c r="E772">
        <f t="shared" si="48"/>
        <v>3.8652458822086215</v>
      </c>
      <c r="F772">
        <v>71</v>
      </c>
      <c r="G772">
        <f t="shared" si="49"/>
        <v>4.4988927481444607</v>
      </c>
      <c r="H772">
        <v>132</v>
      </c>
      <c r="I772">
        <f t="shared" si="50"/>
        <v>8.3641386303530822</v>
      </c>
      <c r="K772">
        <v>10.1</v>
      </c>
      <c r="M772">
        <v>9.25</v>
      </c>
      <c r="N772">
        <f t="shared" si="51"/>
        <v>1.5871066279390593</v>
      </c>
      <c r="O772">
        <v>7.25</v>
      </c>
    </row>
    <row r="773" spans="1:15" x14ac:dyDescent="0.3">
      <c r="A773" t="s">
        <v>654</v>
      </c>
      <c r="B773" t="s">
        <v>402</v>
      </c>
      <c r="C773">
        <v>50</v>
      </c>
      <c r="D773">
        <v>58</v>
      </c>
      <c r="E773">
        <f t="shared" si="48"/>
        <v>3.6699640369673805</v>
      </c>
      <c r="F773">
        <v>74</v>
      </c>
      <c r="G773">
        <f t="shared" si="49"/>
        <v>4.6823679092342436</v>
      </c>
      <c r="H773">
        <v>132</v>
      </c>
      <c r="I773">
        <f t="shared" si="50"/>
        <v>8.352331946201625</v>
      </c>
      <c r="K773">
        <v>10.5</v>
      </c>
      <c r="M773">
        <v>7.52</v>
      </c>
      <c r="N773">
        <f t="shared" si="51"/>
        <v>1.2891107939507818</v>
      </c>
      <c r="O773">
        <v>7.15</v>
      </c>
    </row>
    <row r="774" spans="1:15" ht="15" x14ac:dyDescent="0.25">
      <c r="A774" t="s">
        <v>653</v>
      </c>
      <c r="B774" t="s">
        <v>410</v>
      </c>
      <c r="C774">
        <v>51.4</v>
      </c>
      <c r="D774">
        <v>50</v>
      </c>
      <c r="E774">
        <f t="shared" si="48"/>
        <v>3.1027134513564318</v>
      </c>
      <c r="F774">
        <v>58</v>
      </c>
      <c r="G774">
        <f t="shared" si="49"/>
        <v>3.5991476035734613</v>
      </c>
      <c r="H774">
        <v>108</v>
      </c>
      <c r="I774">
        <f t="shared" si="50"/>
        <v>6.7018610549298936</v>
      </c>
      <c r="K774">
        <v>10.199999999999999</v>
      </c>
      <c r="M774">
        <v>8.75</v>
      </c>
      <c r="N774">
        <f t="shared" si="51"/>
        <v>1.4814047603321312</v>
      </c>
      <c r="O774">
        <v>7.4</v>
      </c>
    </row>
    <row r="775" spans="1:15" x14ac:dyDescent="0.3">
      <c r="A775" t="s">
        <v>652</v>
      </c>
      <c r="B775" t="s">
        <v>406</v>
      </c>
      <c r="C775">
        <v>56.3</v>
      </c>
      <c r="D775">
        <v>60</v>
      </c>
      <c r="E775">
        <f t="shared" si="48"/>
        <v>3.4915671395642454</v>
      </c>
      <c r="F775">
        <v>71</v>
      </c>
      <c r="G775">
        <f t="shared" si="49"/>
        <v>4.13168778181769</v>
      </c>
      <c r="H775">
        <v>131</v>
      </c>
      <c r="I775">
        <f t="shared" si="50"/>
        <v>7.6232549213819354</v>
      </c>
      <c r="K775">
        <v>10.5</v>
      </c>
      <c r="M775">
        <v>10</v>
      </c>
      <c r="N775">
        <f t="shared" si="51"/>
        <v>1.6249422451171853</v>
      </c>
      <c r="O775">
        <v>7.1</v>
      </c>
    </row>
    <row r="776" spans="1:15" ht="15" x14ac:dyDescent="0.25">
      <c r="A776" t="s">
        <v>644</v>
      </c>
      <c r="B776" t="s">
        <v>397</v>
      </c>
      <c r="C776">
        <v>57.3</v>
      </c>
      <c r="D776">
        <v>63</v>
      </c>
      <c r="E776">
        <f t="shared" si="48"/>
        <v>3.6208842390338676</v>
      </c>
      <c r="F776">
        <v>79</v>
      </c>
      <c r="G776">
        <f t="shared" si="49"/>
        <v>4.5404738870424683</v>
      </c>
      <c r="H776">
        <v>142</v>
      </c>
      <c r="I776">
        <f t="shared" si="50"/>
        <v>8.1613581260763368</v>
      </c>
      <c r="K776">
        <v>11.5</v>
      </c>
      <c r="M776">
        <v>8.6999999999999993</v>
      </c>
      <c r="N776">
        <f t="shared" si="51"/>
        <v>1.4025234113538922</v>
      </c>
      <c r="O776">
        <v>6.85</v>
      </c>
    </row>
    <row r="777" spans="1:15" ht="15" x14ac:dyDescent="0.25">
      <c r="A777" t="s">
        <v>120</v>
      </c>
      <c r="B777" t="s">
        <v>340</v>
      </c>
      <c r="C777">
        <v>57.5</v>
      </c>
      <c r="D777">
        <v>55</v>
      </c>
      <c r="E777">
        <f t="shared" si="48"/>
        <v>3.1533274737651293</v>
      </c>
      <c r="F777">
        <v>66</v>
      </c>
      <c r="G777">
        <f t="shared" si="49"/>
        <v>3.783992968518155</v>
      </c>
      <c r="H777">
        <v>121</v>
      </c>
      <c r="I777">
        <f t="shared" si="50"/>
        <v>6.9373204422832844</v>
      </c>
      <c r="K777">
        <v>10.199999999999999</v>
      </c>
      <c r="M777">
        <v>9.6999999999999993</v>
      </c>
      <c r="N777">
        <f t="shared" si="51"/>
        <v>1.5612786171927386</v>
      </c>
      <c r="O777">
        <v>7.25</v>
      </c>
    </row>
    <row r="778" spans="1:15" ht="15" x14ac:dyDescent="0.25">
      <c r="A778" t="s">
        <v>557</v>
      </c>
      <c r="B778" t="s">
        <v>648</v>
      </c>
      <c r="C778">
        <v>57.6</v>
      </c>
      <c r="D778">
        <v>62</v>
      </c>
      <c r="E778">
        <f t="shared" si="48"/>
        <v>3.5503045873400461</v>
      </c>
      <c r="F778">
        <v>78</v>
      </c>
      <c r="G778">
        <f t="shared" si="49"/>
        <v>4.4665122227826384</v>
      </c>
      <c r="H778">
        <v>140</v>
      </c>
      <c r="I778">
        <f t="shared" si="50"/>
        <v>8.016816810122684</v>
      </c>
      <c r="K778">
        <v>10.5</v>
      </c>
      <c r="M778">
        <v>8.76</v>
      </c>
      <c r="N778">
        <f t="shared" si="51"/>
        <v>1.4088753749319121</v>
      </c>
      <c r="O778">
        <v>7.1</v>
      </c>
    </row>
    <row r="779" spans="1:15" ht="15" x14ac:dyDescent="0.25">
      <c r="A779" t="s">
        <v>643</v>
      </c>
      <c r="B779" t="s">
        <v>311</v>
      </c>
      <c r="C779">
        <v>59.3</v>
      </c>
      <c r="D779">
        <v>50</v>
      </c>
      <c r="E779">
        <f t="shared" si="48"/>
        <v>2.8049869315969218</v>
      </c>
      <c r="F779">
        <v>56</v>
      </c>
      <c r="G779">
        <f t="shared" si="49"/>
        <v>3.1415853633885522</v>
      </c>
      <c r="H779">
        <v>106</v>
      </c>
      <c r="I779">
        <f t="shared" si="50"/>
        <v>5.946572294985474</v>
      </c>
      <c r="K779">
        <v>10.75</v>
      </c>
      <c r="M779">
        <v>8.68</v>
      </c>
      <c r="N779">
        <f t="shared" si="51"/>
        <v>1.3778227768514681</v>
      </c>
      <c r="O779">
        <v>6.15</v>
      </c>
    </row>
    <row r="780" spans="1:15" ht="15" x14ac:dyDescent="0.25">
      <c r="A780" t="s">
        <v>647</v>
      </c>
      <c r="B780" t="s">
        <v>412</v>
      </c>
      <c r="C780">
        <v>59.7</v>
      </c>
      <c r="D780">
        <v>61</v>
      </c>
      <c r="E780">
        <f t="shared" si="48"/>
        <v>3.4058900433540682</v>
      </c>
      <c r="F780">
        <v>75</v>
      </c>
      <c r="G780">
        <f t="shared" si="49"/>
        <v>4.1875697254353295</v>
      </c>
      <c r="H780">
        <v>136</v>
      </c>
      <c r="I780">
        <f t="shared" si="50"/>
        <v>7.5934597687893985</v>
      </c>
      <c r="K780">
        <v>10.3</v>
      </c>
      <c r="M780">
        <v>10.050000000000001</v>
      </c>
      <c r="N780">
        <f t="shared" si="51"/>
        <v>1.5904626285231196</v>
      </c>
      <c r="O780">
        <v>7.5</v>
      </c>
    </row>
    <row r="781" spans="1:15" ht="15" x14ac:dyDescent="0.25">
      <c r="A781" t="s">
        <v>649</v>
      </c>
      <c r="B781" t="s">
        <v>650</v>
      </c>
      <c r="C781">
        <v>60.5</v>
      </c>
      <c r="D781">
        <v>45</v>
      </c>
      <c r="E781">
        <f t="shared" si="48"/>
        <v>2.4890538323504137</v>
      </c>
      <c r="F781">
        <v>55</v>
      </c>
      <c r="G781">
        <f t="shared" si="49"/>
        <v>3.0421769062060613</v>
      </c>
      <c r="H781">
        <v>100</v>
      </c>
      <c r="I781">
        <f t="shared" si="50"/>
        <v>5.5312307385564754</v>
      </c>
      <c r="K781">
        <v>11.3</v>
      </c>
      <c r="M781">
        <v>7.25</v>
      </c>
      <c r="N781">
        <f t="shared" si="51"/>
        <v>1.1404840361093651</v>
      </c>
      <c r="O781">
        <v>6</v>
      </c>
    </row>
    <row r="782" spans="1:15" x14ac:dyDescent="0.3">
      <c r="A782" t="s">
        <v>132</v>
      </c>
      <c r="B782" t="s">
        <v>413</v>
      </c>
      <c r="C782">
        <v>64.2</v>
      </c>
      <c r="D782">
        <v>65</v>
      </c>
      <c r="E782">
        <f t="shared" si="48"/>
        <v>3.4478266271076485</v>
      </c>
      <c r="F782">
        <v>79</v>
      </c>
      <c r="G782">
        <f t="shared" si="49"/>
        <v>4.1904354391000647</v>
      </c>
      <c r="H782">
        <v>144</v>
      </c>
      <c r="I782">
        <f t="shared" si="50"/>
        <v>7.6382620662077132</v>
      </c>
      <c r="K782">
        <v>10.4</v>
      </c>
      <c r="M782">
        <v>10.73</v>
      </c>
      <c r="N782">
        <f t="shared" si="51"/>
        <v>1.6433458558604583</v>
      </c>
      <c r="O782">
        <v>7.32</v>
      </c>
    </row>
    <row r="783" spans="1:15" ht="15" x14ac:dyDescent="0.25">
      <c r="A783" t="s">
        <v>416</v>
      </c>
      <c r="B783" t="s">
        <v>417</v>
      </c>
      <c r="C783">
        <v>68</v>
      </c>
      <c r="D783">
        <v>58</v>
      </c>
      <c r="E783">
        <f t="shared" si="48"/>
        <v>2.9541931097783727</v>
      </c>
      <c r="F783">
        <v>70</v>
      </c>
      <c r="G783">
        <f t="shared" si="49"/>
        <v>3.5654054773187256</v>
      </c>
      <c r="H783">
        <v>128</v>
      </c>
      <c r="I783">
        <f t="shared" si="50"/>
        <v>6.5195985870970983</v>
      </c>
      <c r="K783">
        <v>11.21</v>
      </c>
      <c r="M783">
        <v>9.73</v>
      </c>
      <c r="N783">
        <f t="shared" si="51"/>
        <v>1.45205610097128</v>
      </c>
      <c r="O783">
        <v>6.5</v>
      </c>
    </row>
    <row r="784" spans="1:15" ht="15" x14ac:dyDescent="0.25">
      <c r="A784" t="s">
        <v>637</v>
      </c>
      <c r="B784" t="s">
        <v>415</v>
      </c>
      <c r="C784">
        <v>81.099999999999994</v>
      </c>
      <c r="D784">
        <v>57</v>
      </c>
      <c r="E784">
        <f t="shared" si="48"/>
        <v>2.5638944086203206</v>
      </c>
      <c r="F784">
        <v>69</v>
      </c>
      <c r="G784">
        <f t="shared" si="49"/>
        <v>3.1036616525403882</v>
      </c>
      <c r="H784">
        <v>126</v>
      </c>
      <c r="I784">
        <f t="shared" si="50"/>
        <v>5.6675560611607088</v>
      </c>
      <c r="K784">
        <v>11</v>
      </c>
      <c r="M784">
        <v>9.25</v>
      </c>
      <c r="N784">
        <f t="shared" si="51"/>
        <v>1.2750266660093816</v>
      </c>
      <c r="O784">
        <v>5.9</v>
      </c>
    </row>
    <row r="785" spans="1:15" ht="15" x14ac:dyDescent="0.25">
      <c r="A785" t="s">
        <v>712</v>
      </c>
      <c r="B785" t="s">
        <v>639</v>
      </c>
      <c r="C785">
        <v>85.5</v>
      </c>
      <c r="D785">
        <v>56</v>
      </c>
      <c r="E785">
        <f t="shared" si="48"/>
        <v>2.4267413823829034</v>
      </c>
      <c r="F785">
        <v>67</v>
      </c>
      <c r="G785">
        <f t="shared" si="49"/>
        <v>2.9034227253509735</v>
      </c>
      <c r="H785">
        <v>123</v>
      </c>
      <c r="I785">
        <f t="shared" si="50"/>
        <v>5.3301641077338768</v>
      </c>
      <c r="K785">
        <v>11.87</v>
      </c>
      <c r="M785">
        <v>7.78</v>
      </c>
      <c r="N785">
        <f t="shared" si="51"/>
        <v>1.0471598385577463</v>
      </c>
      <c r="O785">
        <v>5.98</v>
      </c>
    </row>
    <row r="786" spans="1:15" ht="15" x14ac:dyDescent="0.25">
      <c r="A786" t="s">
        <v>713</v>
      </c>
      <c r="B786" t="s">
        <v>196</v>
      </c>
      <c r="C786">
        <v>41.2</v>
      </c>
      <c r="D786">
        <v>41</v>
      </c>
      <c r="E786">
        <f t="shared" si="48"/>
        <v>2.9739803352365604</v>
      </c>
      <c r="F786">
        <v>50</v>
      </c>
      <c r="G786">
        <f t="shared" si="49"/>
        <v>3.6268052868738541</v>
      </c>
      <c r="H786">
        <v>91</v>
      </c>
      <c r="I786">
        <f t="shared" si="50"/>
        <v>6.600785622110414</v>
      </c>
      <c r="K786">
        <v>11.7</v>
      </c>
      <c r="M786">
        <v>6.59</v>
      </c>
      <c r="N786">
        <f t="shared" si="51"/>
        <v>1.2327057201447298</v>
      </c>
      <c r="O786">
        <v>6.13</v>
      </c>
    </row>
    <row r="787" spans="1:15" ht="15" x14ac:dyDescent="0.25">
      <c r="A787" t="s">
        <v>22</v>
      </c>
      <c r="B787" t="s">
        <v>290</v>
      </c>
      <c r="C787">
        <v>45.6</v>
      </c>
      <c r="D787">
        <v>45</v>
      </c>
      <c r="E787">
        <f t="shared" si="48"/>
        <v>3.0385986030699836</v>
      </c>
      <c r="F787">
        <v>54</v>
      </c>
      <c r="G787">
        <f t="shared" si="49"/>
        <v>3.64631832368398</v>
      </c>
      <c r="H787">
        <v>99</v>
      </c>
      <c r="I787">
        <f t="shared" si="50"/>
        <v>6.6849169267539637</v>
      </c>
      <c r="K787">
        <v>11.7</v>
      </c>
      <c r="M787">
        <v>6.1</v>
      </c>
      <c r="N787">
        <f t="shared" si="51"/>
        <v>1.0900271559687595</v>
      </c>
      <c r="O787">
        <v>6.6</v>
      </c>
    </row>
    <row r="788" spans="1:15" x14ac:dyDescent="0.3">
      <c r="A788" t="s">
        <v>429</v>
      </c>
      <c r="B788" t="s">
        <v>714</v>
      </c>
      <c r="C788">
        <v>48.6</v>
      </c>
      <c r="D788">
        <v>52</v>
      </c>
      <c r="E788">
        <f t="shared" si="48"/>
        <v>3.3569095969623683</v>
      </c>
      <c r="F788">
        <v>65</v>
      </c>
      <c r="G788">
        <f t="shared" si="49"/>
        <v>4.1961369962029602</v>
      </c>
      <c r="H788">
        <v>117</v>
      </c>
      <c r="I788">
        <f t="shared" si="50"/>
        <v>7.5530465931653286</v>
      </c>
      <c r="K788">
        <v>10.6</v>
      </c>
      <c r="M788">
        <v>8.6999999999999993</v>
      </c>
      <c r="N788">
        <f t="shared" si="51"/>
        <v>1.5106085426509013</v>
      </c>
      <c r="O788">
        <v>7.33</v>
      </c>
    </row>
    <row r="789" spans="1:15" ht="15" x14ac:dyDescent="0.25">
      <c r="A789" t="s">
        <v>116</v>
      </c>
      <c r="B789" t="s">
        <v>569</v>
      </c>
      <c r="C789">
        <v>50.3</v>
      </c>
      <c r="D789">
        <v>38</v>
      </c>
      <c r="E789">
        <f t="shared" si="48"/>
        <v>2.3943317124893313</v>
      </c>
      <c r="F789">
        <v>47</v>
      </c>
      <c r="G789">
        <f t="shared" si="49"/>
        <v>2.9614102759736465</v>
      </c>
      <c r="H789">
        <v>85</v>
      </c>
      <c r="I789">
        <f t="shared" si="50"/>
        <v>5.3557419884629782</v>
      </c>
      <c r="K789">
        <v>10.94</v>
      </c>
      <c r="M789">
        <v>6.89</v>
      </c>
      <c r="N789">
        <f t="shared" si="51"/>
        <v>1.1779325086791379</v>
      </c>
      <c r="O789">
        <v>6.8</v>
      </c>
    </row>
    <row r="790" spans="1:15" ht="15" x14ac:dyDescent="0.25">
      <c r="A790" t="s">
        <v>715</v>
      </c>
      <c r="B790" t="s">
        <v>189</v>
      </c>
      <c r="C790">
        <v>51.3</v>
      </c>
      <c r="D790">
        <v>41</v>
      </c>
      <c r="E790">
        <f t="shared" si="48"/>
        <v>2.5477233731429703</v>
      </c>
      <c r="F790">
        <v>51</v>
      </c>
      <c r="G790">
        <f t="shared" si="49"/>
        <v>3.1691193178119876</v>
      </c>
      <c r="H790">
        <v>92</v>
      </c>
      <c r="I790">
        <f t="shared" si="50"/>
        <v>5.7168426909549579</v>
      </c>
      <c r="K790">
        <v>11.78</v>
      </c>
      <c r="M790">
        <v>6.55</v>
      </c>
      <c r="N790">
        <f t="shared" si="51"/>
        <v>1.1099112785771703</v>
      </c>
      <c r="O790">
        <v>6.3</v>
      </c>
    </row>
    <row r="791" spans="1:15" ht="15" x14ac:dyDescent="0.25">
      <c r="A791" t="s">
        <v>716</v>
      </c>
      <c r="B791" t="s">
        <v>717</v>
      </c>
      <c r="C791">
        <v>52.4</v>
      </c>
      <c r="D791">
        <v>52</v>
      </c>
      <c r="E791">
        <f t="shared" si="48"/>
        <v>3.1832486364011783</v>
      </c>
      <c r="F791">
        <v>64</v>
      </c>
      <c r="G791">
        <f t="shared" si="49"/>
        <v>3.9178444755706807</v>
      </c>
      <c r="H791">
        <v>116</v>
      </c>
      <c r="I791">
        <f t="shared" si="50"/>
        <v>7.101093111971859</v>
      </c>
      <c r="K791">
        <v>10.9</v>
      </c>
      <c r="M791">
        <v>7.36</v>
      </c>
      <c r="N791">
        <f t="shared" si="51"/>
        <v>1.2352958143060557</v>
      </c>
      <c r="O791">
        <v>6.87</v>
      </c>
    </row>
    <row r="792" spans="1:15" ht="15" x14ac:dyDescent="0.25">
      <c r="A792" t="s">
        <v>559</v>
      </c>
      <c r="B792" t="s">
        <v>216</v>
      </c>
      <c r="C792">
        <v>53</v>
      </c>
      <c r="E792" t="str">
        <f t="shared" si="48"/>
        <v/>
      </c>
      <c r="G792" t="str">
        <f t="shared" si="49"/>
        <v/>
      </c>
      <c r="I792" t="str">
        <f t="shared" si="50"/>
        <v/>
      </c>
      <c r="K792">
        <v>11.2</v>
      </c>
      <c r="M792">
        <v>8.26</v>
      </c>
      <c r="N792">
        <f t="shared" si="51"/>
        <v>1.3792534917464665</v>
      </c>
      <c r="O792">
        <v>5.98</v>
      </c>
    </row>
    <row r="793" spans="1:15" ht="15" x14ac:dyDescent="0.25">
      <c r="A793" t="s">
        <v>664</v>
      </c>
      <c r="B793" t="s">
        <v>663</v>
      </c>
      <c r="C793">
        <v>53.5</v>
      </c>
      <c r="D793">
        <v>23</v>
      </c>
      <c r="E793">
        <f t="shared" si="48"/>
        <v>1.3874870081061383</v>
      </c>
      <c r="F793">
        <v>30</v>
      </c>
      <c r="G793">
        <f t="shared" si="49"/>
        <v>1.809765662747137</v>
      </c>
      <c r="H793">
        <v>53</v>
      </c>
      <c r="I793">
        <f t="shared" si="50"/>
        <v>3.1972526708532754</v>
      </c>
      <c r="K793">
        <v>12.4</v>
      </c>
      <c r="M793">
        <v>5.5</v>
      </c>
      <c r="N793">
        <f t="shared" si="51"/>
        <v>0.91450973883699382</v>
      </c>
      <c r="O793">
        <v>4.7700000000000005</v>
      </c>
    </row>
    <row r="794" spans="1:15" ht="15" x14ac:dyDescent="0.25">
      <c r="A794" t="s">
        <v>45</v>
      </c>
      <c r="B794" t="s">
        <v>428</v>
      </c>
      <c r="C794">
        <v>55.7</v>
      </c>
      <c r="D794">
        <v>58</v>
      </c>
      <c r="E794">
        <f t="shared" si="48"/>
        <v>3.4007943021282077</v>
      </c>
      <c r="F794">
        <v>75</v>
      </c>
      <c r="G794">
        <f t="shared" si="49"/>
        <v>4.3975788389588892</v>
      </c>
      <c r="H794">
        <v>133</v>
      </c>
      <c r="I794">
        <f t="shared" si="50"/>
        <v>7.7983731410870973</v>
      </c>
      <c r="K794">
        <v>10.4</v>
      </c>
      <c r="M794">
        <v>9.8000000000000007</v>
      </c>
      <c r="N794">
        <f t="shared" si="51"/>
        <v>1.600153902782361</v>
      </c>
      <c r="O794">
        <v>7.09</v>
      </c>
    </row>
    <row r="795" spans="1:15" ht="15" x14ac:dyDescent="0.25">
      <c r="A795" t="s">
        <v>573</v>
      </c>
      <c r="B795" t="s">
        <v>574</v>
      </c>
      <c r="C795">
        <v>57.4</v>
      </c>
      <c r="D795">
        <v>55</v>
      </c>
      <c r="E795">
        <f t="shared" si="48"/>
        <v>3.1572026784365002</v>
      </c>
      <c r="F795">
        <v>67</v>
      </c>
      <c r="G795">
        <f t="shared" si="49"/>
        <v>3.8460468991862822</v>
      </c>
      <c r="H795">
        <v>122</v>
      </c>
      <c r="I795">
        <f t="shared" si="50"/>
        <v>7.0032495776227819</v>
      </c>
      <c r="K795">
        <v>10.9</v>
      </c>
      <c r="M795">
        <v>9.17</v>
      </c>
      <c r="N795">
        <f t="shared" si="51"/>
        <v>1.4771303131839311</v>
      </c>
      <c r="O795">
        <v>6.84</v>
      </c>
    </row>
    <row r="796" spans="1:15" ht="15" x14ac:dyDescent="0.25">
      <c r="A796" t="s">
        <v>423</v>
      </c>
      <c r="B796" t="s">
        <v>718</v>
      </c>
      <c r="C796">
        <v>57.9</v>
      </c>
      <c r="D796">
        <v>51</v>
      </c>
      <c r="E796">
        <f t="shared" si="48"/>
        <v>2.9097270125335841</v>
      </c>
      <c r="F796">
        <v>60</v>
      </c>
      <c r="G796">
        <f t="shared" si="49"/>
        <v>3.4232082500395111</v>
      </c>
      <c r="H796">
        <v>111</v>
      </c>
      <c r="I796">
        <f t="shared" si="50"/>
        <v>6.3329352625730948</v>
      </c>
      <c r="K796">
        <v>11.1</v>
      </c>
      <c r="M796">
        <v>8.0399999999999991</v>
      </c>
      <c r="N796">
        <f t="shared" si="51"/>
        <v>1.2900526569779167</v>
      </c>
      <c r="O796">
        <v>6.4</v>
      </c>
    </row>
    <row r="797" spans="1:15" ht="15" x14ac:dyDescent="0.25">
      <c r="A797" t="s">
        <v>719</v>
      </c>
      <c r="B797" t="s">
        <v>509</v>
      </c>
      <c r="C797">
        <v>58.2</v>
      </c>
      <c r="D797">
        <v>57</v>
      </c>
      <c r="E797">
        <f t="shared" si="48"/>
        <v>3.2402110426549027</v>
      </c>
      <c r="F797">
        <v>67</v>
      </c>
      <c r="G797">
        <f t="shared" si="49"/>
        <v>3.8086691203136578</v>
      </c>
      <c r="H797">
        <v>124</v>
      </c>
      <c r="I797">
        <f t="shared" si="50"/>
        <v>7.04888016296856</v>
      </c>
      <c r="K797">
        <v>12</v>
      </c>
      <c r="M797">
        <v>6</v>
      </c>
      <c r="N797">
        <f t="shared" si="51"/>
        <v>0.96048549817133122</v>
      </c>
      <c r="O797">
        <v>6.25</v>
      </c>
    </row>
    <row r="798" spans="1:15" ht="15" x14ac:dyDescent="0.25">
      <c r="A798" t="s">
        <v>720</v>
      </c>
      <c r="B798" t="s">
        <v>658</v>
      </c>
      <c r="C798">
        <v>61.9</v>
      </c>
      <c r="D798">
        <v>59</v>
      </c>
      <c r="E798">
        <f t="shared" si="48"/>
        <v>3.2111723521438016</v>
      </c>
      <c r="F798">
        <v>75</v>
      </c>
      <c r="G798">
        <f t="shared" si="49"/>
        <v>4.0819987527251715</v>
      </c>
      <c r="H798">
        <v>134</v>
      </c>
      <c r="I798">
        <f t="shared" si="50"/>
        <v>7.2931711048689731</v>
      </c>
      <c r="K798">
        <v>11</v>
      </c>
      <c r="M798">
        <v>9.49</v>
      </c>
      <c r="N798">
        <f t="shared" si="51"/>
        <v>1.4775371463023301</v>
      </c>
      <c r="O798">
        <v>6.73</v>
      </c>
    </row>
    <row r="799" spans="1:15" x14ac:dyDescent="0.3">
      <c r="A799" t="s">
        <v>721</v>
      </c>
      <c r="B799" t="s">
        <v>282</v>
      </c>
      <c r="C799">
        <v>64</v>
      </c>
      <c r="D799">
        <v>45</v>
      </c>
      <c r="E799">
        <f t="shared" si="48"/>
        <v>2.3922175989753658</v>
      </c>
      <c r="F799">
        <v>53</v>
      </c>
      <c r="G799">
        <f t="shared" si="49"/>
        <v>2.8175007276820976</v>
      </c>
      <c r="H799">
        <v>98</v>
      </c>
      <c r="I799">
        <f t="shared" si="50"/>
        <v>5.2097183266574634</v>
      </c>
      <c r="K799">
        <v>11.73</v>
      </c>
      <c r="M799">
        <v>8.2200000000000006</v>
      </c>
      <c r="N799">
        <f t="shared" si="51"/>
        <v>1.2607005821239927</v>
      </c>
      <c r="O799">
        <v>5.9</v>
      </c>
    </row>
    <row r="800" spans="1:15" ht="15" x14ac:dyDescent="0.25">
      <c r="A800" t="s">
        <v>281</v>
      </c>
      <c r="B800" t="s">
        <v>282</v>
      </c>
      <c r="C800">
        <v>64.5</v>
      </c>
      <c r="D800">
        <v>53</v>
      </c>
      <c r="E800">
        <f t="shared" si="48"/>
        <v>2.802072356688591</v>
      </c>
      <c r="F800">
        <v>58</v>
      </c>
      <c r="G800">
        <f t="shared" si="49"/>
        <v>3.0664188054327979</v>
      </c>
      <c r="H800">
        <v>111</v>
      </c>
      <c r="I800">
        <f t="shared" si="50"/>
        <v>5.8684911621213889</v>
      </c>
      <c r="K800">
        <v>10.86</v>
      </c>
      <c r="M800">
        <v>8.5</v>
      </c>
      <c r="N800">
        <f t="shared" si="51"/>
        <v>1.2990785472286352</v>
      </c>
      <c r="O800">
        <v>6.7</v>
      </c>
    </row>
    <row r="801" spans="1:16" ht="15" x14ac:dyDescent="0.25">
      <c r="A801" t="s">
        <v>722</v>
      </c>
      <c r="B801" t="s">
        <v>469</v>
      </c>
      <c r="C801">
        <v>65.2</v>
      </c>
      <c r="D801">
        <v>47</v>
      </c>
      <c r="E801">
        <f t="shared" si="48"/>
        <v>2.4660032223779154</v>
      </c>
      <c r="F801">
        <v>58</v>
      </c>
      <c r="G801">
        <f t="shared" si="49"/>
        <v>3.0431529127216828</v>
      </c>
      <c r="H801">
        <v>105</v>
      </c>
      <c r="I801">
        <f t="shared" si="50"/>
        <v>5.5091561350995981</v>
      </c>
      <c r="K801">
        <v>11</v>
      </c>
      <c r="M801">
        <v>9.09</v>
      </c>
      <c r="N801">
        <f t="shared" si="51"/>
        <v>1.3825058688714889</v>
      </c>
      <c r="O801">
        <v>6.05</v>
      </c>
    </row>
    <row r="802" spans="1:16" ht="15" x14ac:dyDescent="0.25">
      <c r="A802" t="s">
        <v>130</v>
      </c>
      <c r="B802" t="s">
        <v>454</v>
      </c>
      <c r="C802">
        <v>70.900000000000006</v>
      </c>
      <c r="D802">
        <v>69</v>
      </c>
      <c r="E802">
        <f t="shared" si="48"/>
        <v>3.412420734015428</v>
      </c>
      <c r="F802">
        <v>81</v>
      </c>
      <c r="G802">
        <f t="shared" si="49"/>
        <v>4.0058852094963715</v>
      </c>
      <c r="H802">
        <v>150</v>
      </c>
      <c r="I802">
        <f t="shared" si="50"/>
        <v>7.4183059435117995</v>
      </c>
      <c r="K802">
        <v>11.8</v>
      </c>
      <c r="M802">
        <v>9.39</v>
      </c>
      <c r="N802">
        <f t="shared" si="51"/>
        <v>1.3751798563570163</v>
      </c>
      <c r="O802">
        <v>6.38</v>
      </c>
    </row>
    <row r="803" spans="1:16" ht="15" x14ac:dyDescent="0.25">
      <c r="A803" t="s">
        <v>54</v>
      </c>
      <c r="B803" t="s">
        <v>723</v>
      </c>
      <c r="C803">
        <v>60.9</v>
      </c>
      <c r="D803">
        <v>50</v>
      </c>
      <c r="E803">
        <f t="shared" si="48"/>
        <v>2.7527860340393313</v>
      </c>
      <c r="F803">
        <v>58</v>
      </c>
      <c r="G803">
        <f t="shared" si="49"/>
        <v>3.1932317994856243</v>
      </c>
      <c r="H803">
        <v>108</v>
      </c>
      <c r="I803">
        <f t="shared" si="50"/>
        <v>5.9460178335249552</v>
      </c>
      <c r="J803">
        <v>13.2</v>
      </c>
      <c r="M803">
        <v>9.66</v>
      </c>
      <c r="N803">
        <f t="shared" si="51"/>
        <v>1.5150889266922862</v>
      </c>
      <c r="O803">
        <v>6.42</v>
      </c>
    </row>
    <row r="804" spans="1:16" ht="15" x14ac:dyDescent="0.25">
      <c r="A804" t="s">
        <v>81</v>
      </c>
      <c r="B804" t="s">
        <v>724</v>
      </c>
      <c r="C804">
        <v>56.8</v>
      </c>
      <c r="D804">
        <v>40</v>
      </c>
      <c r="E804">
        <f t="shared" si="48"/>
        <v>2.3132349075643575</v>
      </c>
      <c r="F804">
        <v>50</v>
      </c>
      <c r="G804">
        <f t="shared" si="49"/>
        <v>2.8915436344554468</v>
      </c>
      <c r="H804">
        <v>90</v>
      </c>
      <c r="I804">
        <f t="shared" si="50"/>
        <v>5.2047785420198043</v>
      </c>
      <c r="J804">
        <v>12.7</v>
      </c>
      <c r="M804">
        <v>9.59</v>
      </c>
      <c r="N804">
        <f t="shared" si="51"/>
        <v>1.5521204437891656</v>
      </c>
      <c r="O804">
        <v>6.74</v>
      </c>
    </row>
    <row r="805" spans="1:16" ht="15" x14ac:dyDescent="0.25">
      <c r="A805" t="s">
        <v>725</v>
      </c>
      <c r="B805" t="s">
        <v>178</v>
      </c>
      <c r="C805">
        <v>53.7</v>
      </c>
      <c r="D805">
        <v>51</v>
      </c>
      <c r="E805">
        <f t="shared" si="48"/>
        <v>3.0685122665015987</v>
      </c>
      <c r="F805">
        <v>59</v>
      </c>
      <c r="G805">
        <f t="shared" si="49"/>
        <v>3.5498475239920455</v>
      </c>
      <c r="H805">
        <v>110</v>
      </c>
      <c r="I805">
        <f t="shared" si="50"/>
        <v>6.6183597904936438</v>
      </c>
      <c r="J805">
        <v>13.5</v>
      </c>
      <c r="M805">
        <v>9.1999999999999993</v>
      </c>
      <c r="N805">
        <f t="shared" si="51"/>
        <v>1.5271542991218197</v>
      </c>
      <c r="O805">
        <v>6.65</v>
      </c>
    </row>
    <row r="806" spans="1:16" ht="15" x14ac:dyDescent="0.25">
      <c r="A806" t="s">
        <v>726</v>
      </c>
      <c r="B806" t="s">
        <v>582</v>
      </c>
      <c r="C806">
        <v>69.599999999999994</v>
      </c>
      <c r="D806">
        <v>66</v>
      </c>
      <c r="E806">
        <f t="shared" si="48"/>
        <v>3.306954297883808</v>
      </c>
      <c r="F806">
        <v>78</v>
      </c>
      <c r="G806">
        <f t="shared" si="49"/>
        <v>3.9082187156808641</v>
      </c>
      <c r="H806">
        <v>144</v>
      </c>
      <c r="I806">
        <f t="shared" si="50"/>
        <v>7.2151730135646721</v>
      </c>
      <c r="L806">
        <v>4.8</v>
      </c>
      <c r="M806">
        <v>11.51</v>
      </c>
      <c r="N806">
        <f t="shared" si="51"/>
        <v>1.6997790105951156</v>
      </c>
      <c r="O806">
        <v>6.7</v>
      </c>
    </row>
    <row r="807" spans="1:16" ht="15" x14ac:dyDescent="0.25">
      <c r="A807" t="s">
        <v>727</v>
      </c>
      <c r="B807" t="s">
        <v>728</v>
      </c>
      <c r="C807">
        <v>62.6</v>
      </c>
      <c r="D807">
        <v>41</v>
      </c>
      <c r="E807">
        <f t="shared" si="48"/>
        <v>2.2138572354997539</v>
      </c>
      <c r="F807">
        <v>51</v>
      </c>
      <c r="G807">
        <f t="shared" si="49"/>
        <v>2.753822414889938</v>
      </c>
      <c r="H807">
        <v>92</v>
      </c>
      <c r="I807">
        <f t="shared" si="50"/>
        <v>4.9676796503896918</v>
      </c>
      <c r="L807">
        <v>5.4</v>
      </c>
      <c r="M807">
        <v>9.65</v>
      </c>
      <c r="N807">
        <f t="shared" si="51"/>
        <v>1.4948508147674444</v>
      </c>
      <c r="O807">
        <v>5.77</v>
      </c>
    </row>
    <row r="808" spans="1:16" ht="15" x14ac:dyDescent="0.25">
      <c r="A808" t="s">
        <v>729</v>
      </c>
      <c r="B808" t="s">
        <v>60</v>
      </c>
      <c r="C808">
        <v>66.599999999999994</v>
      </c>
      <c r="D808">
        <v>49</v>
      </c>
      <c r="E808">
        <f t="shared" si="48"/>
        <v>2.5326880206350766</v>
      </c>
      <c r="F808">
        <v>65</v>
      </c>
      <c r="G808">
        <f t="shared" si="49"/>
        <v>3.3596881906383671</v>
      </c>
      <c r="H808">
        <v>114</v>
      </c>
      <c r="I808">
        <f t="shared" si="50"/>
        <v>5.8923762112734437</v>
      </c>
      <c r="L808">
        <v>5.3</v>
      </c>
      <c r="M808">
        <v>6.94</v>
      </c>
      <c r="N808">
        <f t="shared" si="51"/>
        <v>1.0454494323510066</v>
      </c>
      <c r="O808">
        <v>5.96</v>
      </c>
    </row>
    <row r="809" spans="1:16" ht="15" x14ac:dyDescent="0.25">
      <c r="A809" t="s">
        <v>586</v>
      </c>
      <c r="B809" t="s">
        <v>730</v>
      </c>
      <c r="C809">
        <v>57.4</v>
      </c>
      <c r="D809">
        <v>49</v>
      </c>
      <c r="E809">
        <f t="shared" si="48"/>
        <v>2.8127805680616094</v>
      </c>
      <c r="F809">
        <v>62</v>
      </c>
      <c r="G809">
        <f t="shared" si="49"/>
        <v>3.5590284738738731</v>
      </c>
      <c r="H809">
        <v>111</v>
      </c>
      <c r="I809">
        <f t="shared" si="50"/>
        <v>6.3718090419354825</v>
      </c>
      <c r="L809">
        <v>5.0999999999999996</v>
      </c>
      <c r="M809">
        <v>6.99</v>
      </c>
      <c r="N809">
        <f t="shared" si="51"/>
        <v>1.1259695626123969</v>
      </c>
      <c r="O809">
        <v>6.06</v>
      </c>
    </row>
    <row r="810" spans="1:16" ht="15" x14ac:dyDescent="0.25">
      <c r="A810" t="s">
        <v>463</v>
      </c>
      <c r="B810" t="s">
        <v>210</v>
      </c>
      <c r="C810">
        <v>64.5</v>
      </c>
      <c r="D810">
        <v>74</v>
      </c>
      <c r="E810">
        <f t="shared" si="48"/>
        <v>3.9123274414142593</v>
      </c>
      <c r="F810">
        <v>94</v>
      </c>
      <c r="G810">
        <f t="shared" si="49"/>
        <v>4.9697132363910868</v>
      </c>
      <c r="H810">
        <v>168</v>
      </c>
      <c r="I810">
        <f t="shared" si="50"/>
        <v>8.882040677805346</v>
      </c>
      <c r="L810">
        <v>4.88</v>
      </c>
      <c r="M810">
        <v>12.85</v>
      </c>
      <c r="N810">
        <f t="shared" si="51"/>
        <v>1.963901097869172</v>
      </c>
      <c r="O810">
        <v>7</v>
      </c>
    </row>
    <row r="811" spans="1:16" ht="15" x14ac:dyDescent="0.25">
      <c r="A811" t="s">
        <v>594</v>
      </c>
      <c r="B811" t="s">
        <v>595</v>
      </c>
      <c r="C811">
        <v>58</v>
      </c>
      <c r="D811">
        <v>64</v>
      </c>
      <c r="E811">
        <f t="shared" si="48"/>
        <v>3.6469789614571133</v>
      </c>
      <c r="F811">
        <v>84</v>
      </c>
      <c r="G811">
        <f t="shared" si="49"/>
        <v>4.786659886912461</v>
      </c>
      <c r="H811">
        <v>148</v>
      </c>
      <c r="I811">
        <f t="shared" si="50"/>
        <v>8.4336388483695739</v>
      </c>
      <c r="L811">
        <v>4.9000000000000004</v>
      </c>
      <c r="M811">
        <v>9.89</v>
      </c>
      <c r="N811">
        <f t="shared" si="51"/>
        <v>1.5856590966490036</v>
      </c>
      <c r="O811">
        <v>6.84</v>
      </c>
    </row>
    <row r="812" spans="1:16" ht="15" x14ac:dyDescent="0.25">
      <c r="A812" t="s">
        <v>476</v>
      </c>
      <c r="B812" t="s">
        <v>477</v>
      </c>
      <c r="C812">
        <v>44.9</v>
      </c>
      <c r="D812">
        <v>41</v>
      </c>
      <c r="E812">
        <f t="shared" si="48"/>
        <v>2.7988855797769303</v>
      </c>
      <c r="F812">
        <v>50</v>
      </c>
      <c r="G812">
        <f t="shared" si="49"/>
        <v>3.4132750972889392</v>
      </c>
      <c r="H812">
        <v>91</v>
      </c>
      <c r="I812">
        <f t="shared" si="50"/>
        <v>6.2121606770658691</v>
      </c>
      <c r="L812">
        <v>5.16</v>
      </c>
      <c r="M812">
        <v>8.33</v>
      </c>
      <c r="N812">
        <f t="shared" si="51"/>
        <v>1.498929858790117</v>
      </c>
      <c r="O812">
        <v>6.3</v>
      </c>
    </row>
    <row r="813" spans="1:16" ht="15" x14ac:dyDescent="0.25">
      <c r="A813" t="s">
        <v>479</v>
      </c>
      <c r="B813" t="s">
        <v>178</v>
      </c>
      <c r="C813">
        <v>51.2</v>
      </c>
      <c r="D813">
        <v>32</v>
      </c>
      <c r="E813">
        <f t="shared" si="48"/>
        <v>1.9912065300084874</v>
      </c>
      <c r="F813">
        <v>40</v>
      </c>
      <c r="G813">
        <f t="shared" si="49"/>
        <v>2.4890081625106091</v>
      </c>
      <c r="H813">
        <v>72</v>
      </c>
      <c r="I813">
        <f t="shared" si="50"/>
        <v>4.4802146925190964</v>
      </c>
      <c r="L813">
        <v>5.6</v>
      </c>
      <c r="M813">
        <v>6.98</v>
      </c>
      <c r="N813">
        <f t="shared" si="51"/>
        <v>1.1838165655791655</v>
      </c>
      <c r="O813">
        <v>5.49</v>
      </c>
    </row>
    <row r="814" spans="1:16" ht="15" x14ac:dyDescent="0.25">
      <c r="A814" t="s">
        <v>52</v>
      </c>
      <c r="B814" t="s">
        <v>261</v>
      </c>
      <c r="C814">
        <v>47.9</v>
      </c>
      <c r="D814">
        <v>21</v>
      </c>
      <c r="E814">
        <f t="shared" si="48"/>
        <v>1.3696238492776718</v>
      </c>
      <c r="F814">
        <v>28</v>
      </c>
      <c r="G814">
        <f t="shared" si="49"/>
        <v>1.826165132370229</v>
      </c>
      <c r="H814">
        <v>49</v>
      </c>
      <c r="I814">
        <f t="shared" si="50"/>
        <v>3.1957889816479006</v>
      </c>
      <c r="J814">
        <v>14.72</v>
      </c>
      <c r="M814" s="3">
        <v>5.4</v>
      </c>
      <c r="N814">
        <f t="shared" si="51"/>
        <v>0.94377168313635629</v>
      </c>
      <c r="O814">
        <v>5.16</v>
      </c>
      <c r="P814" s="3"/>
    </row>
    <row r="815" spans="1:16" ht="15" x14ac:dyDescent="0.25">
      <c r="A815" t="s">
        <v>53</v>
      </c>
      <c r="B815" t="s">
        <v>469</v>
      </c>
      <c r="C815">
        <v>57.4</v>
      </c>
      <c r="D815">
        <v>48</v>
      </c>
      <c r="E815">
        <f t="shared" si="48"/>
        <v>2.7553768829991276</v>
      </c>
      <c r="F815">
        <v>60</v>
      </c>
      <c r="G815">
        <f t="shared" si="49"/>
        <v>3.4442211037489092</v>
      </c>
      <c r="H815">
        <v>108</v>
      </c>
      <c r="I815">
        <f t="shared" si="50"/>
        <v>6.1995979867480369</v>
      </c>
      <c r="J815">
        <v>9.61</v>
      </c>
      <c r="K815">
        <v>6.03</v>
      </c>
      <c r="L815">
        <v>15.13</v>
      </c>
      <c r="N815" t="str">
        <f t="shared" si="51"/>
        <v/>
      </c>
    </row>
    <row r="816" spans="1:16" ht="15" x14ac:dyDescent="0.25">
      <c r="A816" t="s">
        <v>78</v>
      </c>
      <c r="B816" t="s">
        <v>464</v>
      </c>
      <c r="C816">
        <v>63.2</v>
      </c>
      <c r="D816">
        <v>59</v>
      </c>
      <c r="E816">
        <f t="shared" si="48"/>
        <v>3.1644243021972542</v>
      </c>
      <c r="F816">
        <v>70</v>
      </c>
      <c r="G816">
        <f t="shared" si="49"/>
        <v>3.7544017144713187</v>
      </c>
      <c r="H816">
        <v>129</v>
      </c>
      <c r="I816">
        <f t="shared" si="50"/>
        <v>6.9188260166685724</v>
      </c>
      <c r="J816">
        <v>10.199999999999999</v>
      </c>
      <c r="K816">
        <v>6.35</v>
      </c>
      <c r="L816">
        <v>13.94</v>
      </c>
      <c r="N816" t="str">
        <f t="shared" si="51"/>
        <v/>
      </c>
    </row>
    <row r="817" spans="1:15" ht="15" x14ac:dyDescent="0.25">
      <c r="A817" t="s">
        <v>9</v>
      </c>
      <c r="B817" t="s">
        <v>470</v>
      </c>
      <c r="C817">
        <v>47.5</v>
      </c>
      <c r="D817">
        <v>48</v>
      </c>
      <c r="E817">
        <f t="shared" si="48"/>
        <v>3.1491469134973347</v>
      </c>
      <c r="F817">
        <v>60</v>
      </c>
      <c r="G817">
        <f t="shared" si="49"/>
        <v>3.9364336418716683</v>
      </c>
      <c r="H817">
        <v>108</v>
      </c>
      <c r="I817">
        <f t="shared" si="50"/>
        <v>7.0855805553690034</v>
      </c>
      <c r="L817">
        <v>5.0999999999999996</v>
      </c>
      <c r="M817">
        <v>9.86</v>
      </c>
      <c r="N817">
        <f t="shared" si="51"/>
        <v>1.7297842418949771</v>
      </c>
      <c r="O817">
        <v>7.41</v>
      </c>
    </row>
    <row r="818" spans="1:15" ht="15" x14ac:dyDescent="0.25">
      <c r="A818" t="s">
        <v>23</v>
      </c>
      <c r="B818" t="s">
        <v>475</v>
      </c>
      <c r="C818">
        <v>60.7</v>
      </c>
      <c r="D818">
        <v>50</v>
      </c>
      <c r="E818">
        <f t="shared" si="48"/>
        <v>2.7591826773377868</v>
      </c>
      <c r="F818">
        <v>73</v>
      </c>
      <c r="G818">
        <f t="shared" si="49"/>
        <v>4.0284067089131685</v>
      </c>
      <c r="H818">
        <v>123</v>
      </c>
      <c r="I818">
        <f t="shared" si="50"/>
        <v>6.7875893862509553</v>
      </c>
      <c r="L818">
        <v>5.38</v>
      </c>
      <c r="M818">
        <v>9.8000000000000007</v>
      </c>
      <c r="N818">
        <f t="shared" si="51"/>
        <v>1.5393278037272848</v>
      </c>
      <c r="O818">
        <v>6.8</v>
      </c>
    </row>
    <row r="819" spans="1:15" ht="15" x14ac:dyDescent="0.25">
      <c r="A819" t="s">
        <v>69</v>
      </c>
      <c r="B819" t="s">
        <v>593</v>
      </c>
      <c r="C819">
        <v>64.7</v>
      </c>
      <c r="D819">
        <v>47</v>
      </c>
      <c r="E819">
        <f t="shared" si="48"/>
        <v>2.4794344415110841</v>
      </c>
      <c r="F819">
        <v>64</v>
      </c>
      <c r="G819">
        <f t="shared" si="49"/>
        <v>3.376251154398072</v>
      </c>
      <c r="H819">
        <v>111</v>
      </c>
      <c r="I819">
        <f t="shared" si="50"/>
        <v>5.855685595909156</v>
      </c>
      <c r="L819">
        <v>5.37</v>
      </c>
      <c r="M819">
        <v>9.58</v>
      </c>
      <c r="N819">
        <f t="shared" si="51"/>
        <v>1.4620958307575074</v>
      </c>
      <c r="O819">
        <v>6.77</v>
      </c>
    </row>
    <row r="820" spans="1:15" ht="15" x14ac:dyDescent="0.25">
      <c r="A820" t="s">
        <v>473</v>
      </c>
      <c r="B820" t="s">
        <v>365</v>
      </c>
      <c r="C820">
        <v>71.2</v>
      </c>
      <c r="D820">
        <v>66</v>
      </c>
      <c r="E820">
        <f t="shared" si="48"/>
        <v>3.2543446598089196</v>
      </c>
      <c r="F820">
        <v>83</v>
      </c>
      <c r="G820">
        <f t="shared" si="49"/>
        <v>4.0925849509718235</v>
      </c>
      <c r="H820">
        <v>149</v>
      </c>
      <c r="I820">
        <f t="shared" si="50"/>
        <v>7.3469296107807436</v>
      </c>
      <c r="L820">
        <v>5.44</v>
      </c>
      <c r="M820">
        <v>9.3800000000000008</v>
      </c>
      <c r="N820">
        <f t="shared" si="51"/>
        <v>1.3711029193180031</v>
      </c>
      <c r="O820">
        <v>6.31</v>
      </c>
    </row>
    <row r="821" spans="1:15" ht="15" x14ac:dyDescent="0.25">
      <c r="A821" t="s">
        <v>731</v>
      </c>
      <c r="B821" t="s">
        <v>83</v>
      </c>
      <c r="C821">
        <v>58.9</v>
      </c>
      <c r="D821">
        <v>45</v>
      </c>
      <c r="E821">
        <f t="shared" si="48"/>
        <v>2.536572877996659</v>
      </c>
      <c r="F821">
        <v>50</v>
      </c>
      <c r="G821">
        <f t="shared" si="49"/>
        <v>2.8184143088851767</v>
      </c>
      <c r="H821">
        <v>95</v>
      </c>
      <c r="I821">
        <f t="shared" si="50"/>
        <v>5.3549871868818357</v>
      </c>
      <c r="L821">
        <v>5.63</v>
      </c>
      <c r="M821">
        <v>7.85</v>
      </c>
      <c r="N821">
        <f t="shared" si="51"/>
        <v>1.2498803129763194</v>
      </c>
      <c r="O821">
        <v>6.08</v>
      </c>
    </row>
    <row r="822" spans="1:15" ht="15" x14ac:dyDescent="0.25">
      <c r="A822" t="s">
        <v>50</v>
      </c>
      <c r="B822" t="s">
        <v>337</v>
      </c>
      <c r="C822">
        <v>56.1</v>
      </c>
      <c r="D822">
        <v>62</v>
      </c>
      <c r="E822">
        <f t="shared" si="48"/>
        <v>3.617023584448587</v>
      </c>
      <c r="F822">
        <v>81</v>
      </c>
      <c r="G822">
        <f t="shared" si="49"/>
        <v>4.7254662958118629</v>
      </c>
      <c r="H822">
        <v>143</v>
      </c>
      <c r="I822">
        <f t="shared" si="50"/>
        <v>8.3424898802604499</v>
      </c>
      <c r="J822">
        <v>12.5</v>
      </c>
      <c r="M822">
        <v>9.9499999999999993</v>
      </c>
      <c r="N822">
        <f t="shared" si="51"/>
        <v>1.6194135392158007</v>
      </c>
      <c r="O822">
        <v>7.7</v>
      </c>
    </row>
    <row r="823" spans="1:15" ht="15" x14ac:dyDescent="0.25">
      <c r="A823" t="s">
        <v>481</v>
      </c>
      <c r="B823" t="s">
        <v>732</v>
      </c>
      <c r="C823">
        <v>70.900000000000006</v>
      </c>
      <c r="D823">
        <v>52</v>
      </c>
      <c r="E823">
        <f t="shared" si="48"/>
        <v>2.5716793937507574</v>
      </c>
      <c r="F823">
        <v>61</v>
      </c>
      <c r="G823">
        <f t="shared" si="49"/>
        <v>3.0167777503614652</v>
      </c>
      <c r="H823">
        <v>113</v>
      </c>
      <c r="I823">
        <f t="shared" si="50"/>
        <v>5.5884571441122226</v>
      </c>
      <c r="L823">
        <v>5.0599999999999996</v>
      </c>
      <c r="M823">
        <v>8.9</v>
      </c>
      <c r="N823">
        <f t="shared" si="51"/>
        <v>1.303418607196746</v>
      </c>
      <c r="O823">
        <v>6.04</v>
      </c>
    </row>
    <row r="824" spans="1:15" ht="15" x14ac:dyDescent="0.25">
      <c r="A824" t="s">
        <v>59</v>
      </c>
      <c r="B824" t="s">
        <v>404</v>
      </c>
      <c r="C824">
        <v>62.9</v>
      </c>
      <c r="D824">
        <v>45</v>
      </c>
      <c r="E824">
        <f t="shared" si="48"/>
        <v>2.4216604854848867</v>
      </c>
      <c r="F824">
        <v>60</v>
      </c>
      <c r="G824">
        <f t="shared" si="49"/>
        <v>3.2288806473131824</v>
      </c>
      <c r="H824">
        <v>105</v>
      </c>
      <c r="I824">
        <f t="shared" si="50"/>
        <v>5.650541132798069</v>
      </c>
      <c r="J824">
        <v>13.6</v>
      </c>
      <c r="M824">
        <v>8.6999999999999993</v>
      </c>
      <c r="N824">
        <f t="shared" si="51"/>
        <v>1.3447877712008565</v>
      </c>
      <c r="O824">
        <v>6</v>
      </c>
    </row>
    <row r="825" spans="1:15" ht="15" x14ac:dyDescent="0.25">
      <c r="A825" t="s">
        <v>481</v>
      </c>
      <c r="B825" t="s">
        <v>212</v>
      </c>
      <c r="C825">
        <v>69.8</v>
      </c>
      <c r="D825">
        <v>52</v>
      </c>
      <c r="E825">
        <f t="shared" si="48"/>
        <v>2.6002093415219836</v>
      </c>
      <c r="F825">
        <v>61</v>
      </c>
      <c r="G825">
        <f t="shared" si="49"/>
        <v>3.0502455737084806</v>
      </c>
      <c r="H825">
        <v>113</v>
      </c>
      <c r="I825">
        <f t="shared" si="50"/>
        <v>5.6504549152304637</v>
      </c>
      <c r="L825">
        <v>5.62</v>
      </c>
      <c r="M825">
        <v>8.6199999999999992</v>
      </c>
      <c r="N825">
        <f t="shared" si="51"/>
        <v>1.2713426061201989</v>
      </c>
      <c r="O825">
        <v>6.18</v>
      </c>
    </row>
    <row r="826" spans="1:15" x14ac:dyDescent="0.3">
      <c r="A826" t="s">
        <v>335</v>
      </c>
      <c r="B826" t="s">
        <v>334</v>
      </c>
      <c r="C826">
        <v>62.4</v>
      </c>
      <c r="D826">
        <v>60</v>
      </c>
      <c r="E826">
        <f t="shared" si="48"/>
        <v>3.2471143710039265</v>
      </c>
      <c r="F826">
        <v>75</v>
      </c>
      <c r="G826">
        <f t="shared" si="49"/>
        <v>4.058892963754908</v>
      </c>
      <c r="H826">
        <v>135</v>
      </c>
      <c r="I826">
        <f t="shared" si="50"/>
        <v>7.306007334758835</v>
      </c>
      <c r="J826">
        <v>13.3</v>
      </c>
      <c r="M826">
        <v>8.52</v>
      </c>
      <c r="N826">
        <f t="shared" si="51"/>
        <v>1.3217114624491493</v>
      </c>
      <c r="O826">
        <v>7</v>
      </c>
    </row>
    <row r="827" spans="1:15" ht="15" x14ac:dyDescent="0.25">
      <c r="A827" t="s">
        <v>39</v>
      </c>
      <c r="B827" t="s">
        <v>210</v>
      </c>
      <c r="D827">
        <v>52</v>
      </c>
      <c r="E827" t="str">
        <f t="shared" si="48"/>
        <v/>
      </c>
      <c r="F827">
        <v>65</v>
      </c>
      <c r="G827" t="str">
        <f t="shared" si="49"/>
        <v/>
      </c>
      <c r="H827">
        <v>117</v>
      </c>
      <c r="I827" t="str">
        <f t="shared" si="50"/>
        <v/>
      </c>
      <c r="J827">
        <v>16.100000000000001</v>
      </c>
      <c r="M827">
        <v>8.5</v>
      </c>
      <c r="N827" t="str">
        <f t="shared" si="51"/>
        <v/>
      </c>
      <c r="O827">
        <v>6.1</v>
      </c>
    </row>
    <row r="828" spans="1:15" ht="15" x14ac:dyDescent="0.25">
      <c r="A828" t="s">
        <v>681</v>
      </c>
      <c r="B828" t="s">
        <v>682</v>
      </c>
      <c r="C828">
        <v>57.8</v>
      </c>
      <c r="D828">
        <v>48</v>
      </c>
      <c r="E828">
        <f t="shared" si="48"/>
        <v>2.741908809777331</v>
      </c>
      <c r="F828">
        <v>60</v>
      </c>
      <c r="G828">
        <f t="shared" si="49"/>
        <v>3.4273860122216639</v>
      </c>
      <c r="H828">
        <v>108</v>
      </c>
      <c r="I828">
        <f t="shared" si="50"/>
        <v>6.1692948219989949</v>
      </c>
      <c r="L828">
        <v>5.05</v>
      </c>
      <c r="M828">
        <v>8.07</v>
      </c>
      <c r="N828">
        <f t="shared" si="51"/>
        <v>1.2958757551066711</v>
      </c>
      <c r="O828">
        <v>6.23</v>
      </c>
    </row>
    <row r="829" spans="1:15" ht="15" x14ac:dyDescent="0.25">
      <c r="A829" t="s">
        <v>480</v>
      </c>
      <c r="B829" t="s">
        <v>340</v>
      </c>
      <c r="C829">
        <v>55.2</v>
      </c>
      <c r="D829">
        <v>46</v>
      </c>
      <c r="E829">
        <f t="shared" si="48"/>
        <v>2.7143969119335796</v>
      </c>
      <c r="F829">
        <v>58</v>
      </c>
      <c r="G829">
        <f t="shared" si="49"/>
        <v>3.422500454177122</v>
      </c>
      <c r="H829">
        <v>104</v>
      </c>
      <c r="I829">
        <f t="shared" si="50"/>
        <v>6.136897366110702</v>
      </c>
      <c r="J829">
        <v>14.7</v>
      </c>
      <c r="M829">
        <v>7.95</v>
      </c>
      <c r="N829">
        <f t="shared" si="51"/>
        <v>1.3033716412335818</v>
      </c>
      <c r="O829">
        <v>5.88</v>
      </c>
    </row>
    <row r="830" spans="1:15" ht="15" x14ac:dyDescent="0.25">
      <c r="A830" t="s">
        <v>598</v>
      </c>
      <c r="B830" t="s">
        <v>351</v>
      </c>
      <c r="C830">
        <v>61.8</v>
      </c>
      <c r="D830">
        <v>65</v>
      </c>
      <c r="E830">
        <f t="shared" si="48"/>
        <v>3.5417703969860295</v>
      </c>
      <c r="F830">
        <v>78</v>
      </c>
      <c r="G830">
        <f t="shared" si="49"/>
        <v>4.2501244763832355</v>
      </c>
      <c r="H830">
        <v>143</v>
      </c>
      <c r="I830">
        <f t="shared" si="50"/>
        <v>7.791894873369265</v>
      </c>
      <c r="L830">
        <v>5.25</v>
      </c>
      <c r="M830">
        <v>7.89</v>
      </c>
      <c r="N830">
        <f t="shared" si="51"/>
        <v>1.229322278224209</v>
      </c>
      <c r="O830">
        <v>6.62</v>
      </c>
    </row>
    <row r="831" spans="1:15" ht="15" x14ac:dyDescent="0.25">
      <c r="A831" t="s">
        <v>733</v>
      </c>
      <c r="B831" t="s">
        <v>734</v>
      </c>
      <c r="C831">
        <v>71.7</v>
      </c>
      <c r="D831">
        <v>33</v>
      </c>
      <c r="E831">
        <f t="shared" si="48"/>
        <v>1.6191577619529014</v>
      </c>
      <c r="F831">
        <v>46</v>
      </c>
      <c r="G831">
        <f t="shared" si="49"/>
        <v>2.2570077893888931</v>
      </c>
      <c r="H831">
        <v>79</v>
      </c>
      <c r="I831">
        <f t="shared" si="50"/>
        <v>3.8761655513417943</v>
      </c>
      <c r="J831">
        <v>14.5</v>
      </c>
      <c r="M831">
        <v>7.1</v>
      </c>
      <c r="N831">
        <f t="shared" si="51"/>
        <v>1.0345594559117222</v>
      </c>
      <c r="O831">
        <v>5.6</v>
      </c>
    </row>
    <row r="832" spans="1:15" ht="15" x14ac:dyDescent="0.25">
      <c r="A832" t="s">
        <v>486</v>
      </c>
      <c r="B832" t="s">
        <v>487</v>
      </c>
      <c r="C832">
        <v>68.8</v>
      </c>
      <c r="D832">
        <v>73</v>
      </c>
      <c r="E832">
        <f t="shared" si="48"/>
        <v>3.687650171961339</v>
      </c>
      <c r="F832">
        <v>89</v>
      </c>
      <c r="G832">
        <f t="shared" si="49"/>
        <v>4.4959022644460163</v>
      </c>
      <c r="H832">
        <v>162</v>
      </c>
      <c r="I832">
        <f t="shared" si="50"/>
        <v>8.1835524364073553</v>
      </c>
      <c r="L832">
        <v>4.72</v>
      </c>
      <c r="M832">
        <v>11.6</v>
      </c>
      <c r="N832">
        <f t="shared" si="51"/>
        <v>1.7220216183718311</v>
      </c>
      <c r="O832">
        <v>7.15</v>
      </c>
    </row>
    <row r="833" spans="1:15" ht="15" x14ac:dyDescent="0.25">
      <c r="A833" t="s">
        <v>127</v>
      </c>
      <c r="B833" t="s">
        <v>340</v>
      </c>
      <c r="C833">
        <v>69.8</v>
      </c>
      <c r="D833">
        <v>62</v>
      </c>
      <c r="E833">
        <f t="shared" si="48"/>
        <v>3.1002495995069803</v>
      </c>
      <c r="F833">
        <v>73</v>
      </c>
      <c r="G833">
        <f t="shared" si="49"/>
        <v>3.6502938832904768</v>
      </c>
      <c r="H833">
        <v>135</v>
      </c>
      <c r="I833">
        <f t="shared" si="50"/>
        <v>6.7505434827974575</v>
      </c>
      <c r="L833">
        <v>4.97</v>
      </c>
      <c r="M833">
        <v>10.5</v>
      </c>
      <c r="N833">
        <f t="shared" si="51"/>
        <v>1.5486191837891055</v>
      </c>
      <c r="O833">
        <v>6.9</v>
      </c>
    </row>
    <row r="834" spans="1:15" ht="15" x14ac:dyDescent="0.25">
      <c r="A834" t="s">
        <v>127</v>
      </c>
      <c r="C834">
        <v>70.400000000000006</v>
      </c>
      <c r="D834">
        <v>60</v>
      </c>
      <c r="E834">
        <f t="shared" si="48"/>
        <v>2.9821768740280064</v>
      </c>
      <c r="F834">
        <v>71</v>
      </c>
      <c r="G834">
        <f t="shared" si="49"/>
        <v>3.5289093009331407</v>
      </c>
      <c r="H834">
        <v>131</v>
      </c>
      <c r="I834">
        <f t="shared" si="50"/>
        <v>6.5110861749611466</v>
      </c>
      <c r="L834">
        <v>4.97</v>
      </c>
      <c r="M834">
        <v>10.02</v>
      </c>
      <c r="N834">
        <f t="shared" si="51"/>
        <v>1.4721337088300535</v>
      </c>
      <c r="O834">
        <v>6.91</v>
      </c>
    </row>
    <row r="835" spans="1:15" ht="15" x14ac:dyDescent="0.25">
      <c r="A835" t="s">
        <v>603</v>
      </c>
      <c r="C835">
        <v>57.4</v>
      </c>
      <c r="D835">
        <v>60</v>
      </c>
      <c r="E835">
        <f t="shared" ref="E835:E898" si="52">IF(AND($C835&gt;0,D835&gt;0),D835/($C835^0.70558407859294),"")</f>
        <v>3.4442211037489092</v>
      </c>
      <c r="F835">
        <v>72</v>
      </c>
      <c r="G835">
        <f t="shared" ref="G835:G898" si="53">IF(AND($C835&gt;0,F835&gt;0),F835/($C835^0.70558407859294),"")</f>
        <v>4.1330653244986912</v>
      </c>
      <c r="H835">
        <v>132</v>
      </c>
      <c r="I835">
        <f t="shared" ref="I835:I898" si="54">IF(AND($C835&gt;0,H835&gt;0),H835/($C835^0.70558407859294),"")</f>
        <v>7.5772864282476009</v>
      </c>
      <c r="L835">
        <v>4.41</v>
      </c>
      <c r="M835">
        <v>9.52</v>
      </c>
      <c r="N835">
        <f t="shared" ref="N835:N898" si="55">IF(AND($C835&gt;0,M835&gt;0),M835/($C835^0.450818786555515),"")</f>
        <v>1.533509332771104</v>
      </c>
      <c r="O835">
        <v>7.52</v>
      </c>
    </row>
    <row r="836" spans="1:15" ht="15" x14ac:dyDescent="0.25">
      <c r="A836" t="s">
        <v>735</v>
      </c>
      <c r="B836" t="s">
        <v>232</v>
      </c>
      <c r="C836">
        <v>61.2</v>
      </c>
      <c r="D836">
        <v>48</v>
      </c>
      <c r="E836">
        <f t="shared" si="52"/>
        <v>2.6335276441383644</v>
      </c>
      <c r="F836">
        <v>58</v>
      </c>
      <c r="G836">
        <f t="shared" si="53"/>
        <v>3.1821792366671904</v>
      </c>
      <c r="H836">
        <v>106</v>
      </c>
      <c r="I836">
        <f t="shared" si="54"/>
        <v>5.8157068808055552</v>
      </c>
      <c r="L836">
        <v>5.18</v>
      </c>
      <c r="M836">
        <v>7.9</v>
      </c>
      <c r="N836">
        <f t="shared" si="55"/>
        <v>1.2363060180174559</v>
      </c>
      <c r="O836">
        <v>6.35</v>
      </c>
    </row>
    <row r="837" spans="1:15" ht="15" x14ac:dyDescent="0.25">
      <c r="A837" t="s">
        <v>489</v>
      </c>
      <c r="B837" t="s">
        <v>490</v>
      </c>
      <c r="C837">
        <v>50.8</v>
      </c>
      <c r="D837">
        <v>36</v>
      </c>
      <c r="E837">
        <f t="shared" si="52"/>
        <v>2.2525385131186231</v>
      </c>
      <c r="F837">
        <v>48</v>
      </c>
      <c r="G837">
        <f t="shared" si="53"/>
        <v>3.003384684158164</v>
      </c>
      <c r="H837">
        <v>84</v>
      </c>
      <c r="I837">
        <f t="shared" si="54"/>
        <v>5.255923197276787</v>
      </c>
      <c r="J837">
        <v>13.41</v>
      </c>
      <c r="M837">
        <v>7.62</v>
      </c>
      <c r="N837">
        <f t="shared" si="55"/>
        <v>1.2969390373415897</v>
      </c>
      <c r="O837">
        <v>6.46</v>
      </c>
    </row>
    <row r="838" spans="1:15" ht="15" x14ac:dyDescent="0.25">
      <c r="A838" t="s">
        <v>602</v>
      </c>
      <c r="C838">
        <v>57.7</v>
      </c>
      <c r="D838">
        <v>45</v>
      </c>
      <c r="E838">
        <f t="shared" si="52"/>
        <v>2.5736820903894744</v>
      </c>
      <c r="F838">
        <v>60</v>
      </c>
      <c r="G838">
        <f t="shared" si="53"/>
        <v>3.4315761205192996</v>
      </c>
      <c r="H838">
        <v>105</v>
      </c>
      <c r="I838">
        <f t="shared" si="54"/>
        <v>6.0052582109087744</v>
      </c>
      <c r="L838">
        <v>4.93</v>
      </c>
      <c r="M838">
        <v>6.75</v>
      </c>
      <c r="N838">
        <f t="shared" si="55"/>
        <v>1.0847574208586688</v>
      </c>
      <c r="O838">
        <v>6.55</v>
      </c>
    </row>
    <row r="839" spans="1:15" ht="15" x14ac:dyDescent="0.25">
      <c r="A839" t="s">
        <v>194</v>
      </c>
      <c r="B839" t="s">
        <v>193</v>
      </c>
      <c r="D839">
        <v>64</v>
      </c>
      <c r="E839" t="str">
        <f t="shared" si="52"/>
        <v/>
      </c>
      <c r="F839">
        <v>81</v>
      </c>
      <c r="G839" t="str">
        <f t="shared" si="53"/>
        <v/>
      </c>
      <c r="H839">
        <v>145</v>
      </c>
      <c r="I839" t="str">
        <f t="shared" si="54"/>
        <v/>
      </c>
      <c r="J839">
        <v>14.4</v>
      </c>
      <c r="M839">
        <v>9.68</v>
      </c>
      <c r="N839" t="str">
        <f t="shared" si="55"/>
        <v/>
      </c>
      <c r="O839">
        <v>5.01</v>
      </c>
    </row>
    <row r="840" spans="1:15" ht="15" x14ac:dyDescent="0.25">
      <c r="A840" t="s">
        <v>404</v>
      </c>
      <c r="B840" t="s">
        <v>15</v>
      </c>
      <c r="C840">
        <v>70</v>
      </c>
      <c r="D840">
        <v>50</v>
      </c>
      <c r="E840">
        <f t="shared" si="52"/>
        <v>2.4951588753228351</v>
      </c>
      <c r="F840">
        <v>67</v>
      </c>
      <c r="G840">
        <f t="shared" si="53"/>
        <v>3.343512892932599</v>
      </c>
      <c r="H840">
        <v>117</v>
      </c>
      <c r="I840">
        <f t="shared" si="54"/>
        <v>5.8386717682554341</v>
      </c>
      <c r="J840">
        <v>13.17</v>
      </c>
      <c r="M840">
        <v>7.01</v>
      </c>
      <c r="N840">
        <f t="shared" si="55"/>
        <v>1.0325549154745077</v>
      </c>
      <c r="O840">
        <v>7.19</v>
      </c>
    </row>
    <row r="841" spans="1:15" ht="15" x14ac:dyDescent="0.25">
      <c r="A841" t="s">
        <v>497</v>
      </c>
      <c r="B841" t="s">
        <v>387</v>
      </c>
      <c r="C841">
        <v>47.3</v>
      </c>
      <c r="D841">
        <v>48</v>
      </c>
      <c r="E841">
        <f t="shared" si="52"/>
        <v>3.1585363738688073</v>
      </c>
      <c r="G841" t="str">
        <f t="shared" si="53"/>
        <v/>
      </c>
      <c r="H841">
        <v>48</v>
      </c>
      <c r="I841">
        <f t="shared" si="54"/>
        <v>3.1585363738688073</v>
      </c>
      <c r="L841">
        <v>5.28</v>
      </c>
      <c r="M841">
        <v>8.09</v>
      </c>
      <c r="N841">
        <f t="shared" si="55"/>
        <v>1.4219674478549458</v>
      </c>
      <c r="O841">
        <v>6.13</v>
      </c>
    </row>
    <row r="842" spans="1:15" ht="15" x14ac:dyDescent="0.25">
      <c r="A842" t="s">
        <v>479</v>
      </c>
      <c r="B842" t="s">
        <v>210</v>
      </c>
      <c r="C842">
        <v>52.8</v>
      </c>
      <c r="E842" t="str">
        <f t="shared" si="52"/>
        <v/>
      </c>
      <c r="G842" t="str">
        <f t="shared" si="53"/>
        <v/>
      </c>
      <c r="I842" t="str">
        <f t="shared" si="54"/>
        <v/>
      </c>
      <c r="L842">
        <v>5.47</v>
      </c>
      <c r="M842">
        <v>7.19</v>
      </c>
      <c r="N842">
        <f t="shared" si="55"/>
        <v>1.2026331083390447</v>
      </c>
      <c r="O842">
        <v>6.14</v>
      </c>
    </row>
    <row r="843" spans="1:15" ht="15" x14ac:dyDescent="0.25">
      <c r="A843" t="s">
        <v>88</v>
      </c>
      <c r="B843" t="s">
        <v>244</v>
      </c>
      <c r="C843">
        <v>80.400000000000006</v>
      </c>
      <c r="D843">
        <v>77</v>
      </c>
      <c r="E843">
        <f t="shared" si="52"/>
        <v>3.4847561364697199</v>
      </c>
      <c r="F843">
        <v>92</v>
      </c>
      <c r="G843">
        <f t="shared" si="53"/>
        <v>4.163604734483302</v>
      </c>
      <c r="H843">
        <v>169</v>
      </c>
      <c r="I843">
        <f t="shared" si="54"/>
        <v>7.6483608709530211</v>
      </c>
      <c r="L843">
        <v>5.55</v>
      </c>
      <c r="M843">
        <v>11.8</v>
      </c>
      <c r="N843">
        <f t="shared" si="55"/>
        <v>1.632889465928224</v>
      </c>
      <c r="O843">
        <v>7.06</v>
      </c>
    </row>
    <row r="844" spans="1:15" ht="15" x14ac:dyDescent="0.25">
      <c r="A844" t="s">
        <v>84</v>
      </c>
      <c r="B844" t="s">
        <v>189</v>
      </c>
      <c r="C844">
        <v>69.2</v>
      </c>
      <c r="D844">
        <v>58</v>
      </c>
      <c r="E844">
        <f t="shared" si="52"/>
        <v>2.9179539274607436</v>
      </c>
      <c r="F844">
        <v>83</v>
      </c>
      <c r="G844">
        <f t="shared" si="53"/>
        <v>4.1756926892972706</v>
      </c>
      <c r="H844">
        <v>141</v>
      </c>
      <c r="I844">
        <f t="shared" si="54"/>
        <v>7.0936466167580141</v>
      </c>
      <c r="L844">
        <v>5.32</v>
      </c>
      <c r="M844">
        <v>10.7</v>
      </c>
      <c r="N844">
        <f t="shared" si="55"/>
        <v>1.5842706662383435</v>
      </c>
      <c r="O844">
        <v>6.73</v>
      </c>
    </row>
    <row r="845" spans="1:15" ht="15" x14ac:dyDescent="0.25">
      <c r="A845" t="s">
        <v>34</v>
      </c>
      <c r="B845" t="s">
        <v>691</v>
      </c>
      <c r="C845">
        <v>88.4</v>
      </c>
      <c r="E845" t="str">
        <f t="shared" si="52"/>
        <v/>
      </c>
      <c r="G845" t="str">
        <f t="shared" si="53"/>
        <v/>
      </c>
      <c r="I845" t="str">
        <f t="shared" si="54"/>
        <v/>
      </c>
      <c r="L845">
        <v>5.69</v>
      </c>
      <c r="M845">
        <v>9.06</v>
      </c>
      <c r="N845">
        <f t="shared" si="55"/>
        <v>1.2012432200447531</v>
      </c>
      <c r="O845">
        <v>6</v>
      </c>
    </row>
    <row r="846" spans="1:15" ht="15" x14ac:dyDescent="0.25">
      <c r="A846" t="s">
        <v>104</v>
      </c>
      <c r="B846" t="s">
        <v>593</v>
      </c>
      <c r="C846">
        <v>57.9</v>
      </c>
      <c r="E846" t="str">
        <f t="shared" si="52"/>
        <v/>
      </c>
      <c r="G846" t="str">
        <f t="shared" si="53"/>
        <v/>
      </c>
      <c r="I846" t="str">
        <f t="shared" si="54"/>
        <v/>
      </c>
      <c r="L846">
        <v>5.66</v>
      </c>
      <c r="M846">
        <v>8.93</v>
      </c>
      <c r="N846">
        <f t="shared" si="55"/>
        <v>1.4328569933846762</v>
      </c>
      <c r="O846">
        <v>6.46</v>
      </c>
    </row>
    <row r="847" spans="1:15" ht="15" x14ac:dyDescent="0.25">
      <c r="A847" t="s">
        <v>366</v>
      </c>
      <c r="B847" t="s">
        <v>222</v>
      </c>
      <c r="C847">
        <v>55.9</v>
      </c>
      <c r="D847">
        <v>50</v>
      </c>
      <c r="E847">
        <f t="shared" si="52"/>
        <v>2.9243143401854277</v>
      </c>
      <c r="F847">
        <v>63</v>
      </c>
      <c r="G847">
        <f t="shared" si="53"/>
        <v>3.684636068633639</v>
      </c>
      <c r="H847">
        <v>113</v>
      </c>
      <c r="I847">
        <f t="shared" si="54"/>
        <v>6.6089504088190667</v>
      </c>
      <c r="L847">
        <v>5.25</v>
      </c>
      <c r="M847">
        <v>8.19</v>
      </c>
      <c r="N847">
        <f t="shared" si="55"/>
        <v>1.3351124044168077</v>
      </c>
      <c r="O847">
        <v>6.52</v>
      </c>
    </row>
    <row r="848" spans="1:15" ht="15" x14ac:dyDescent="0.25">
      <c r="A848" t="s">
        <v>736</v>
      </c>
      <c r="B848" t="s">
        <v>178</v>
      </c>
      <c r="C848">
        <v>51.6</v>
      </c>
      <c r="D848">
        <v>40</v>
      </c>
      <c r="E848">
        <f t="shared" si="52"/>
        <v>2.4753785861418138</v>
      </c>
      <c r="F848">
        <v>48</v>
      </c>
      <c r="G848">
        <f t="shared" si="53"/>
        <v>2.9704543033701767</v>
      </c>
      <c r="H848">
        <v>88</v>
      </c>
      <c r="I848">
        <f t="shared" si="54"/>
        <v>5.4458328895119905</v>
      </c>
      <c r="L848">
        <v>5.67</v>
      </c>
      <c r="M848">
        <v>6.77</v>
      </c>
      <c r="N848">
        <f t="shared" si="55"/>
        <v>1.1441790944277639</v>
      </c>
      <c r="O848">
        <v>6.39</v>
      </c>
    </row>
    <row r="849" spans="1:15" ht="15" x14ac:dyDescent="0.25">
      <c r="A849" t="s">
        <v>248</v>
      </c>
      <c r="B849" t="s">
        <v>249</v>
      </c>
      <c r="C849">
        <v>69.400000000000006</v>
      </c>
      <c r="D849">
        <v>69</v>
      </c>
      <c r="E849">
        <f t="shared" si="52"/>
        <v>3.4642973803456441</v>
      </c>
      <c r="F849">
        <v>82</v>
      </c>
      <c r="G849">
        <f t="shared" si="53"/>
        <v>4.1169910896861275</v>
      </c>
      <c r="H849">
        <v>151</v>
      </c>
      <c r="I849">
        <f t="shared" si="54"/>
        <v>7.5812884700317715</v>
      </c>
      <c r="L849">
        <v>4.8499999999999996</v>
      </c>
      <c r="M849">
        <v>10.6</v>
      </c>
      <c r="N849">
        <f t="shared" si="55"/>
        <v>1.5674237505793347</v>
      </c>
      <c r="O849">
        <v>6.57</v>
      </c>
    </row>
    <row r="850" spans="1:15" ht="15" x14ac:dyDescent="0.25">
      <c r="A850" t="s">
        <v>528</v>
      </c>
      <c r="B850" t="s">
        <v>109</v>
      </c>
      <c r="C850">
        <v>74.900000000000006</v>
      </c>
      <c r="D850">
        <v>65</v>
      </c>
      <c r="E850">
        <f t="shared" si="52"/>
        <v>3.0924937491391722</v>
      </c>
      <c r="F850">
        <v>82</v>
      </c>
      <c r="G850">
        <f t="shared" si="53"/>
        <v>3.9012998066063402</v>
      </c>
      <c r="H850">
        <v>147</v>
      </c>
      <c r="I850">
        <f t="shared" si="54"/>
        <v>6.993793555745512</v>
      </c>
      <c r="L850">
        <v>5</v>
      </c>
      <c r="M850">
        <v>10.59</v>
      </c>
      <c r="N850">
        <f t="shared" si="55"/>
        <v>1.5130188601082379</v>
      </c>
      <c r="O850">
        <v>6.7</v>
      </c>
    </row>
    <row r="851" spans="1:15" ht="15" x14ac:dyDescent="0.25">
      <c r="A851" t="s">
        <v>27</v>
      </c>
      <c r="B851" t="s">
        <v>375</v>
      </c>
      <c r="C851">
        <v>61.5</v>
      </c>
      <c r="D851">
        <v>63</v>
      </c>
      <c r="E851">
        <f t="shared" si="52"/>
        <v>3.4445996186548937</v>
      </c>
      <c r="F851">
        <v>71</v>
      </c>
      <c r="G851">
        <f t="shared" si="53"/>
        <v>3.8820090940396423</v>
      </c>
      <c r="H851">
        <v>134</v>
      </c>
      <c r="I851">
        <f t="shared" si="54"/>
        <v>7.3266087126945356</v>
      </c>
      <c r="J851">
        <v>12.8</v>
      </c>
      <c r="M851">
        <v>9.4600000000000009</v>
      </c>
      <c r="N851">
        <f t="shared" si="55"/>
        <v>1.4771773076369232</v>
      </c>
      <c r="O851">
        <v>7.48</v>
      </c>
    </row>
    <row r="852" spans="1:15" ht="15" x14ac:dyDescent="0.25">
      <c r="A852" t="s">
        <v>3</v>
      </c>
      <c r="B852" t="s">
        <v>202</v>
      </c>
      <c r="C852">
        <v>80</v>
      </c>
      <c r="D852">
        <v>58</v>
      </c>
      <c r="E852">
        <f t="shared" si="52"/>
        <v>2.6341348163882574</v>
      </c>
      <c r="F852">
        <v>70</v>
      </c>
      <c r="G852">
        <f t="shared" si="53"/>
        <v>3.1791282266754828</v>
      </c>
      <c r="H852">
        <v>128</v>
      </c>
      <c r="I852">
        <f t="shared" si="54"/>
        <v>5.8132630430637402</v>
      </c>
      <c r="J852">
        <v>13.35</v>
      </c>
      <c r="M852">
        <v>9.2100000000000009</v>
      </c>
      <c r="N852">
        <f t="shared" si="55"/>
        <v>1.2773529389270781</v>
      </c>
      <c r="O852">
        <v>5.82</v>
      </c>
    </row>
    <row r="853" spans="1:15" ht="15" x14ac:dyDescent="0.25">
      <c r="A853" t="s">
        <v>527</v>
      </c>
      <c r="B853" t="s">
        <v>617</v>
      </c>
      <c r="C853">
        <v>55.6</v>
      </c>
      <c r="D853">
        <v>50</v>
      </c>
      <c r="E853">
        <f t="shared" si="52"/>
        <v>2.9354386992682016</v>
      </c>
      <c r="F853">
        <v>61</v>
      </c>
      <c r="G853">
        <f t="shared" si="53"/>
        <v>3.5812352131072061</v>
      </c>
      <c r="H853">
        <v>111</v>
      </c>
      <c r="I853">
        <f t="shared" si="54"/>
        <v>6.5166739123754081</v>
      </c>
      <c r="L853">
        <v>4.78</v>
      </c>
      <c r="M853">
        <v>8.58</v>
      </c>
      <c r="N853">
        <f t="shared" si="55"/>
        <v>1.4020864358791789</v>
      </c>
      <c r="O853">
        <v>6.99</v>
      </c>
    </row>
    <row r="854" spans="1:15" ht="15" x14ac:dyDescent="0.25">
      <c r="A854" t="s">
        <v>268</v>
      </c>
      <c r="B854" t="s">
        <v>269</v>
      </c>
      <c r="C854">
        <v>58.1</v>
      </c>
      <c r="D854">
        <v>60</v>
      </c>
      <c r="E854">
        <f t="shared" si="52"/>
        <v>3.414889533961968</v>
      </c>
      <c r="F854">
        <v>68</v>
      </c>
      <c r="G854">
        <f t="shared" si="53"/>
        <v>3.8702081384902307</v>
      </c>
      <c r="H854">
        <v>128</v>
      </c>
      <c r="I854">
        <f t="shared" si="54"/>
        <v>7.2850976724521992</v>
      </c>
      <c r="K854">
        <v>10.9</v>
      </c>
      <c r="M854">
        <v>9.6999999999999993</v>
      </c>
      <c r="N854">
        <f t="shared" si="55"/>
        <v>1.5539891813942428</v>
      </c>
      <c r="O854">
        <v>6.86</v>
      </c>
    </row>
    <row r="855" spans="1:15" ht="15" x14ac:dyDescent="0.25">
      <c r="A855" t="s">
        <v>274</v>
      </c>
      <c r="B855" t="s">
        <v>259</v>
      </c>
      <c r="C855">
        <v>82.9</v>
      </c>
      <c r="D855">
        <v>58</v>
      </c>
      <c r="E855">
        <f t="shared" si="52"/>
        <v>2.5687773480938323</v>
      </c>
      <c r="F855">
        <v>83</v>
      </c>
      <c r="G855">
        <f t="shared" si="53"/>
        <v>3.676008963651519</v>
      </c>
      <c r="H855">
        <v>141</v>
      </c>
      <c r="I855">
        <f t="shared" si="54"/>
        <v>6.2447863117453517</v>
      </c>
      <c r="K855">
        <v>11.7</v>
      </c>
      <c r="M855">
        <v>9.3000000000000007</v>
      </c>
      <c r="N855">
        <f t="shared" si="55"/>
        <v>1.2692948651684282</v>
      </c>
      <c r="O855">
        <v>5.79</v>
      </c>
    </row>
    <row r="856" spans="1:15" ht="15" x14ac:dyDescent="0.25">
      <c r="A856" t="s">
        <v>737</v>
      </c>
      <c r="B856" t="s">
        <v>738</v>
      </c>
      <c r="C856">
        <v>57.4</v>
      </c>
      <c r="D856">
        <v>62</v>
      </c>
      <c r="E856">
        <f t="shared" si="52"/>
        <v>3.5590284738738731</v>
      </c>
      <c r="F856">
        <v>72</v>
      </c>
      <c r="G856">
        <f t="shared" si="53"/>
        <v>4.1330653244986912</v>
      </c>
      <c r="H856">
        <v>134</v>
      </c>
      <c r="I856">
        <f t="shared" si="54"/>
        <v>7.6920937983725644</v>
      </c>
      <c r="K856">
        <v>11.9</v>
      </c>
      <c r="M856">
        <v>8.3000000000000007</v>
      </c>
      <c r="N856">
        <f t="shared" si="55"/>
        <v>1.3369881787815299</v>
      </c>
      <c r="O856">
        <v>7.14</v>
      </c>
    </row>
    <row r="857" spans="1:15" ht="15" x14ac:dyDescent="0.25">
      <c r="A857" t="s">
        <v>63</v>
      </c>
      <c r="B857" t="s">
        <v>64</v>
      </c>
      <c r="C857">
        <v>73.8</v>
      </c>
      <c r="D857">
        <v>58</v>
      </c>
      <c r="E857">
        <f t="shared" si="52"/>
        <v>2.7884134361555315</v>
      </c>
      <c r="F857">
        <v>80</v>
      </c>
      <c r="G857">
        <f t="shared" si="53"/>
        <v>3.8460874981455602</v>
      </c>
      <c r="H857">
        <v>138</v>
      </c>
      <c r="I857">
        <f t="shared" si="54"/>
        <v>6.6345009343010917</v>
      </c>
      <c r="K857">
        <v>11</v>
      </c>
      <c r="M857">
        <v>7.9</v>
      </c>
      <c r="N857">
        <f t="shared" si="55"/>
        <v>1.1362455334562129</v>
      </c>
      <c r="O857">
        <v>6.32</v>
      </c>
    </row>
    <row r="858" spans="1:15" ht="15" x14ac:dyDescent="0.25">
      <c r="A858" t="s">
        <v>377</v>
      </c>
      <c r="B858" t="s">
        <v>255</v>
      </c>
      <c r="C858">
        <v>49.4</v>
      </c>
      <c r="D858">
        <v>57</v>
      </c>
      <c r="E858">
        <f t="shared" si="52"/>
        <v>3.6375425907327341</v>
      </c>
      <c r="F858">
        <v>71</v>
      </c>
      <c r="G858">
        <f t="shared" si="53"/>
        <v>4.5309741042460372</v>
      </c>
      <c r="H858">
        <v>128</v>
      </c>
      <c r="I858">
        <f t="shared" si="54"/>
        <v>8.1685166949787718</v>
      </c>
      <c r="K858">
        <v>10.6</v>
      </c>
      <c r="M858">
        <v>7.85</v>
      </c>
      <c r="N858">
        <f t="shared" si="55"/>
        <v>1.3530247124242014</v>
      </c>
      <c r="O858">
        <v>6.57</v>
      </c>
    </row>
    <row r="859" spans="1:15" ht="15" x14ac:dyDescent="0.25">
      <c r="A859" t="s">
        <v>78</v>
      </c>
      <c r="B859" t="s">
        <v>534</v>
      </c>
      <c r="C859">
        <v>55.5</v>
      </c>
      <c r="D859">
        <v>48</v>
      </c>
      <c r="E859">
        <f t="shared" si="52"/>
        <v>2.8216028159420725</v>
      </c>
      <c r="F859">
        <v>50</v>
      </c>
      <c r="G859">
        <f t="shared" si="53"/>
        <v>2.939169599939659</v>
      </c>
      <c r="H859">
        <v>98</v>
      </c>
      <c r="I859">
        <f t="shared" si="54"/>
        <v>5.7607724158817311</v>
      </c>
      <c r="K859">
        <v>11.9</v>
      </c>
      <c r="M859">
        <v>7.2</v>
      </c>
      <c r="N859">
        <f t="shared" si="55"/>
        <v>1.1775312740567718</v>
      </c>
      <c r="O859">
        <v>6.04</v>
      </c>
    </row>
    <row r="860" spans="1:15" ht="15" x14ac:dyDescent="0.25">
      <c r="A860" t="s">
        <v>127</v>
      </c>
      <c r="B860" t="s">
        <v>392</v>
      </c>
      <c r="C860">
        <v>72</v>
      </c>
      <c r="D860">
        <v>62</v>
      </c>
      <c r="E860">
        <f t="shared" si="52"/>
        <v>3.0331050446271899</v>
      </c>
      <c r="F860">
        <v>75</v>
      </c>
      <c r="G860">
        <f t="shared" si="53"/>
        <v>3.6690786830167621</v>
      </c>
      <c r="H860">
        <v>137</v>
      </c>
      <c r="I860">
        <f t="shared" si="54"/>
        <v>6.702183727643952</v>
      </c>
      <c r="K860">
        <v>11.2</v>
      </c>
      <c r="M860">
        <v>10.67</v>
      </c>
      <c r="N860">
        <f t="shared" si="55"/>
        <v>1.5518296203552686</v>
      </c>
      <c r="O860">
        <v>6.05</v>
      </c>
    </row>
    <row r="861" spans="1:15" ht="15" x14ac:dyDescent="0.25">
      <c r="A861" t="s">
        <v>37</v>
      </c>
      <c r="B861" t="s">
        <v>387</v>
      </c>
      <c r="C861">
        <v>57.9</v>
      </c>
      <c r="E861" t="str">
        <f t="shared" si="52"/>
        <v/>
      </c>
      <c r="G861" t="str">
        <f t="shared" si="53"/>
        <v/>
      </c>
      <c r="I861" t="str">
        <f t="shared" si="54"/>
        <v/>
      </c>
      <c r="K861">
        <v>10.4</v>
      </c>
      <c r="M861">
        <v>10.45</v>
      </c>
      <c r="N861">
        <f t="shared" si="55"/>
        <v>1.6767475454501528</v>
      </c>
      <c r="O861">
        <v>7.13</v>
      </c>
    </row>
    <row r="862" spans="1:15" x14ac:dyDescent="0.3">
      <c r="A862" t="s">
        <v>211</v>
      </c>
      <c r="B862" t="s">
        <v>212</v>
      </c>
      <c r="C862">
        <v>62.2</v>
      </c>
      <c r="D862">
        <v>61</v>
      </c>
      <c r="E862">
        <f t="shared" si="52"/>
        <v>3.3087191058730721</v>
      </c>
      <c r="F862">
        <v>71</v>
      </c>
      <c r="G862">
        <f t="shared" si="53"/>
        <v>3.8511320740489854</v>
      </c>
      <c r="H862">
        <v>132</v>
      </c>
      <c r="I862">
        <f t="shared" si="54"/>
        <v>7.1598511799220574</v>
      </c>
      <c r="K862">
        <v>10.5</v>
      </c>
      <c r="M862">
        <v>9.6999999999999993</v>
      </c>
      <c r="N862">
        <f t="shared" si="55"/>
        <v>1.5069447496252473</v>
      </c>
      <c r="O862">
        <v>6.53</v>
      </c>
    </row>
    <row r="863" spans="1:15" ht="15" x14ac:dyDescent="0.25">
      <c r="A863" t="s">
        <v>85</v>
      </c>
      <c r="B863" t="s">
        <v>393</v>
      </c>
      <c r="C863">
        <v>50.7</v>
      </c>
      <c r="D863">
        <v>52</v>
      </c>
      <c r="E863">
        <f t="shared" si="52"/>
        <v>3.2581935053668998</v>
      </c>
      <c r="F863">
        <v>69</v>
      </c>
      <c r="G863">
        <f t="shared" si="53"/>
        <v>4.3233721513522321</v>
      </c>
      <c r="H863">
        <v>121</v>
      </c>
      <c r="I863">
        <f t="shared" si="54"/>
        <v>7.5815656567191319</v>
      </c>
      <c r="K863">
        <v>10.58</v>
      </c>
      <c r="M863">
        <v>9.3800000000000008</v>
      </c>
      <c r="N863">
        <f t="shared" si="55"/>
        <v>1.5979133277123161</v>
      </c>
      <c r="O863">
        <v>6.69</v>
      </c>
    </row>
    <row r="864" spans="1:15" x14ac:dyDescent="0.3">
      <c r="A864" t="s">
        <v>121</v>
      </c>
      <c r="B864" t="s">
        <v>204</v>
      </c>
      <c r="C864">
        <v>52.2</v>
      </c>
      <c r="D864">
        <v>56</v>
      </c>
      <c r="E864">
        <f t="shared" si="52"/>
        <v>3.4373762172605056</v>
      </c>
      <c r="F864">
        <v>67</v>
      </c>
      <c r="G864">
        <f t="shared" si="53"/>
        <v>4.1125751170795333</v>
      </c>
      <c r="H864">
        <v>123</v>
      </c>
      <c r="I864">
        <f t="shared" si="54"/>
        <v>7.5499513343400384</v>
      </c>
      <c r="K864">
        <v>10.6</v>
      </c>
      <c r="M864">
        <v>9.1999999999999993</v>
      </c>
      <c r="N864">
        <f t="shared" si="55"/>
        <v>1.5467840869613152</v>
      </c>
      <c r="O864">
        <v>7</v>
      </c>
    </row>
    <row r="865" spans="1:16" ht="15" x14ac:dyDescent="0.25">
      <c r="A865" t="s">
        <v>86</v>
      </c>
      <c r="B865" t="s">
        <v>536</v>
      </c>
      <c r="C865">
        <v>57.3</v>
      </c>
      <c r="D865">
        <v>53</v>
      </c>
      <c r="E865">
        <f t="shared" si="52"/>
        <v>3.0461407090284918</v>
      </c>
      <c r="F865">
        <v>68</v>
      </c>
      <c r="G865">
        <f t="shared" si="53"/>
        <v>3.9082560040365553</v>
      </c>
      <c r="H865">
        <v>121</v>
      </c>
      <c r="I865">
        <f t="shared" si="54"/>
        <v>6.954396713065047</v>
      </c>
      <c r="K865">
        <v>11.27</v>
      </c>
      <c r="M865">
        <v>8.51</v>
      </c>
      <c r="N865">
        <f t="shared" si="55"/>
        <v>1.3718935897266236</v>
      </c>
      <c r="O865">
        <v>5.86</v>
      </c>
    </row>
    <row r="866" spans="1:16" ht="15" x14ac:dyDescent="0.25">
      <c r="A866" t="s">
        <v>228</v>
      </c>
      <c r="B866" t="s">
        <v>490</v>
      </c>
      <c r="C866">
        <v>66.3</v>
      </c>
      <c r="D866">
        <v>47</v>
      </c>
      <c r="E866">
        <f t="shared" si="52"/>
        <v>2.4370638819501509</v>
      </c>
      <c r="F866">
        <v>60</v>
      </c>
      <c r="G866">
        <f t="shared" si="53"/>
        <v>3.1111453812129586</v>
      </c>
      <c r="H866">
        <v>107</v>
      </c>
      <c r="I866">
        <f t="shared" si="54"/>
        <v>5.548209263163109</v>
      </c>
      <c r="K866">
        <v>11.05</v>
      </c>
      <c r="M866">
        <v>8.3000000000000007</v>
      </c>
      <c r="N866">
        <f t="shared" si="55"/>
        <v>1.2528687411586006</v>
      </c>
      <c r="O866">
        <v>6.45</v>
      </c>
    </row>
    <row r="867" spans="1:16" ht="15" x14ac:dyDescent="0.25">
      <c r="A867" t="s">
        <v>276</v>
      </c>
      <c r="B867" t="s">
        <v>395</v>
      </c>
      <c r="C867">
        <v>55.3</v>
      </c>
      <c r="D867">
        <v>46</v>
      </c>
      <c r="E867">
        <f t="shared" si="52"/>
        <v>2.7109326344007503</v>
      </c>
      <c r="F867">
        <v>59</v>
      </c>
      <c r="G867">
        <f t="shared" si="53"/>
        <v>3.4770657702096579</v>
      </c>
      <c r="H867">
        <v>105</v>
      </c>
      <c r="I867">
        <f t="shared" si="54"/>
        <v>6.1879984046104077</v>
      </c>
      <c r="K867">
        <v>11.49</v>
      </c>
      <c r="M867">
        <v>8.14</v>
      </c>
      <c r="N867">
        <f t="shared" si="55"/>
        <v>1.333432929342377</v>
      </c>
      <c r="O867">
        <v>5.6</v>
      </c>
    </row>
    <row r="868" spans="1:16" ht="15" x14ac:dyDescent="0.25">
      <c r="A868" t="s">
        <v>739</v>
      </c>
      <c r="B868" t="s">
        <v>740</v>
      </c>
      <c r="C868">
        <v>61</v>
      </c>
      <c r="D868">
        <v>45</v>
      </c>
      <c r="E868">
        <f t="shared" si="52"/>
        <v>2.4746410175972557</v>
      </c>
      <c r="F868">
        <v>51</v>
      </c>
      <c r="G868">
        <f t="shared" si="53"/>
        <v>2.80459315327689</v>
      </c>
      <c r="H868">
        <v>96</v>
      </c>
      <c r="I868">
        <f t="shared" si="54"/>
        <v>5.2792341708741457</v>
      </c>
      <c r="K868">
        <v>10.6</v>
      </c>
      <c r="M868">
        <v>7.7</v>
      </c>
      <c r="N868">
        <f t="shared" si="55"/>
        <v>1.2067866449341755</v>
      </c>
      <c r="O868">
        <v>5.85</v>
      </c>
    </row>
    <row r="869" spans="1:16" ht="15" x14ac:dyDescent="0.25">
      <c r="A869" t="s">
        <v>4</v>
      </c>
      <c r="B869" t="s">
        <v>543</v>
      </c>
      <c r="C869">
        <v>67.599999999999994</v>
      </c>
      <c r="D869">
        <v>47</v>
      </c>
      <c r="E869">
        <f t="shared" si="52"/>
        <v>2.4039011465851718</v>
      </c>
      <c r="F869">
        <v>56</v>
      </c>
      <c r="G869">
        <f t="shared" si="53"/>
        <v>2.8642226427397794</v>
      </c>
      <c r="H869">
        <v>103</v>
      </c>
      <c r="I869">
        <f t="shared" si="54"/>
        <v>5.2681237893249513</v>
      </c>
      <c r="K869">
        <v>12.7</v>
      </c>
      <c r="M869">
        <v>7.67</v>
      </c>
      <c r="N869">
        <f t="shared" si="55"/>
        <v>1.1476805325746384</v>
      </c>
      <c r="O869">
        <v>5.23</v>
      </c>
    </row>
    <row r="870" spans="1:16" ht="15" x14ac:dyDescent="0.25">
      <c r="A870" t="s">
        <v>741</v>
      </c>
      <c r="B870" t="s">
        <v>178</v>
      </c>
      <c r="C870">
        <v>52.8</v>
      </c>
      <c r="D870">
        <v>63</v>
      </c>
      <c r="E870">
        <f t="shared" si="52"/>
        <v>3.8359901247795536</v>
      </c>
      <c r="F870">
        <v>76</v>
      </c>
      <c r="G870">
        <f t="shared" si="53"/>
        <v>4.627543642591208</v>
      </c>
      <c r="H870">
        <v>139</v>
      </c>
      <c r="I870">
        <f t="shared" si="54"/>
        <v>8.4635337673707607</v>
      </c>
      <c r="K870">
        <v>10.6</v>
      </c>
      <c r="M870">
        <v>10.87</v>
      </c>
      <c r="N870">
        <f t="shared" si="55"/>
        <v>1.8181671610077073</v>
      </c>
      <c r="O870">
        <v>7.32</v>
      </c>
    </row>
    <row r="871" spans="1:16" ht="15" x14ac:dyDescent="0.25">
      <c r="A871" t="s">
        <v>705</v>
      </c>
      <c r="B871" t="s">
        <v>632</v>
      </c>
      <c r="C871">
        <v>57.5</v>
      </c>
      <c r="D871">
        <v>70</v>
      </c>
      <c r="E871">
        <f t="shared" si="52"/>
        <v>4.0133258757010735</v>
      </c>
      <c r="F871">
        <v>80</v>
      </c>
      <c r="G871">
        <f t="shared" si="53"/>
        <v>4.5866581436583695</v>
      </c>
      <c r="H871">
        <v>150</v>
      </c>
      <c r="I871">
        <f t="shared" si="54"/>
        <v>8.599984019359443</v>
      </c>
      <c r="K871">
        <v>10.5</v>
      </c>
      <c r="M871">
        <v>10.76</v>
      </c>
      <c r="N871">
        <f t="shared" si="55"/>
        <v>1.7318925691746256</v>
      </c>
      <c r="O871">
        <v>7.48</v>
      </c>
    </row>
    <row r="872" spans="1:16" ht="15" x14ac:dyDescent="0.25">
      <c r="A872" t="s">
        <v>702</v>
      </c>
      <c r="B872" t="s">
        <v>554</v>
      </c>
      <c r="C872">
        <v>52.6</v>
      </c>
      <c r="D872">
        <v>56</v>
      </c>
      <c r="E872">
        <f t="shared" si="52"/>
        <v>3.4189117157329925</v>
      </c>
      <c r="F872">
        <v>73</v>
      </c>
      <c r="G872">
        <f t="shared" si="53"/>
        <v>4.456795629437651</v>
      </c>
      <c r="H872">
        <v>129</v>
      </c>
      <c r="I872">
        <f t="shared" si="54"/>
        <v>7.8757073451706425</v>
      </c>
      <c r="K872">
        <v>10.7</v>
      </c>
      <c r="M872">
        <v>9.9</v>
      </c>
      <c r="N872">
        <f t="shared" si="55"/>
        <v>1.6587559348679115</v>
      </c>
      <c r="O872">
        <v>6.74</v>
      </c>
    </row>
    <row r="873" spans="1:16" ht="15" x14ac:dyDescent="0.25">
      <c r="A873" t="s">
        <v>626</v>
      </c>
      <c r="B873" t="s">
        <v>290</v>
      </c>
      <c r="C873">
        <v>58.2</v>
      </c>
      <c r="D873">
        <v>67</v>
      </c>
      <c r="E873">
        <f t="shared" si="52"/>
        <v>3.8086691203136578</v>
      </c>
      <c r="F873">
        <v>72</v>
      </c>
      <c r="G873">
        <f t="shared" si="53"/>
        <v>4.0928981591430347</v>
      </c>
      <c r="H873">
        <v>139</v>
      </c>
      <c r="I873">
        <f t="shared" si="54"/>
        <v>7.9015672794566925</v>
      </c>
      <c r="K873">
        <v>11.2</v>
      </c>
      <c r="M873">
        <v>9.8000000000000007</v>
      </c>
      <c r="N873">
        <f t="shared" si="55"/>
        <v>1.5687929803465079</v>
      </c>
      <c r="O873">
        <v>6.63</v>
      </c>
    </row>
    <row r="874" spans="1:16" ht="15" x14ac:dyDescent="0.25">
      <c r="A874" s="1" t="s">
        <v>300</v>
      </c>
      <c r="B874" s="1" t="s">
        <v>635</v>
      </c>
      <c r="C874" s="1">
        <v>55.9</v>
      </c>
      <c r="D874" s="1">
        <v>58</v>
      </c>
      <c r="E874">
        <f t="shared" si="52"/>
        <v>3.3922046346150965</v>
      </c>
      <c r="F874">
        <v>66</v>
      </c>
      <c r="G874">
        <f t="shared" si="53"/>
        <v>3.8600949290447648</v>
      </c>
      <c r="H874" s="1">
        <v>124</v>
      </c>
      <c r="I874">
        <f t="shared" si="54"/>
        <v>7.2522995636598608</v>
      </c>
      <c r="K874">
        <v>10.6</v>
      </c>
      <c r="M874" s="1">
        <v>9.25</v>
      </c>
      <c r="N874">
        <f t="shared" si="55"/>
        <v>1.5079108352692885</v>
      </c>
      <c r="O874">
        <v>7.28</v>
      </c>
      <c r="P874" s="1"/>
    </row>
    <row r="875" spans="1:16" ht="15" x14ac:dyDescent="0.25">
      <c r="A875" t="s">
        <v>131</v>
      </c>
      <c r="B875" t="s">
        <v>217</v>
      </c>
      <c r="C875">
        <v>82.4</v>
      </c>
      <c r="D875">
        <v>58</v>
      </c>
      <c r="E875">
        <f t="shared" si="52"/>
        <v>2.5797656588532911</v>
      </c>
      <c r="F875">
        <v>72</v>
      </c>
      <c r="G875">
        <f t="shared" si="53"/>
        <v>3.2024677144385683</v>
      </c>
      <c r="H875">
        <v>130</v>
      </c>
      <c r="I875">
        <f t="shared" si="54"/>
        <v>5.7822333732918594</v>
      </c>
      <c r="K875">
        <v>11.5</v>
      </c>
      <c r="M875">
        <v>7.7</v>
      </c>
      <c r="N875">
        <f t="shared" si="55"/>
        <v>1.0537916292892813</v>
      </c>
      <c r="O875">
        <v>5.9</v>
      </c>
    </row>
    <row r="876" spans="1:16" x14ac:dyDescent="0.3">
      <c r="A876" t="s">
        <v>132</v>
      </c>
      <c r="B876" t="s">
        <v>413</v>
      </c>
      <c r="C876">
        <v>65</v>
      </c>
      <c r="D876">
        <v>72</v>
      </c>
      <c r="E876">
        <f t="shared" si="52"/>
        <v>3.7859048617015985</v>
      </c>
      <c r="F876">
        <v>86</v>
      </c>
      <c r="G876">
        <f t="shared" si="53"/>
        <v>4.5220530292546872</v>
      </c>
      <c r="H876">
        <v>158</v>
      </c>
      <c r="I876">
        <f t="shared" si="54"/>
        <v>8.3079578909562848</v>
      </c>
      <c r="K876">
        <v>10.43</v>
      </c>
      <c r="M876">
        <v>10.92</v>
      </c>
      <c r="N876">
        <f t="shared" si="55"/>
        <v>1.6631339874516673</v>
      </c>
      <c r="O876">
        <v>7.38</v>
      </c>
    </row>
    <row r="877" spans="1:16" x14ac:dyDescent="0.3">
      <c r="A877" t="s">
        <v>652</v>
      </c>
      <c r="B877" t="s">
        <v>406</v>
      </c>
      <c r="C877">
        <v>62.6</v>
      </c>
      <c r="D877">
        <v>73</v>
      </c>
      <c r="E877">
        <f t="shared" si="52"/>
        <v>3.9417458095483422</v>
      </c>
      <c r="F877">
        <v>84</v>
      </c>
      <c r="G877">
        <f t="shared" si="53"/>
        <v>4.5357075068775448</v>
      </c>
      <c r="H877">
        <v>157</v>
      </c>
      <c r="I877">
        <f t="shared" si="54"/>
        <v>8.477453316425887</v>
      </c>
      <c r="K877">
        <v>10.75</v>
      </c>
      <c r="M877">
        <v>10.54</v>
      </c>
      <c r="N877">
        <f t="shared" si="55"/>
        <v>1.632717884730452</v>
      </c>
      <c r="O877">
        <v>7.04</v>
      </c>
    </row>
    <row r="878" spans="1:16" ht="15" x14ac:dyDescent="0.25">
      <c r="A878" t="s">
        <v>641</v>
      </c>
      <c r="B878" t="s">
        <v>417</v>
      </c>
      <c r="C878">
        <v>65.599999999999994</v>
      </c>
      <c r="D878">
        <v>63</v>
      </c>
      <c r="E878">
        <f t="shared" si="52"/>
        <v>3.2912595180205195</v>
      </c>
      <c r="F878">
        <v>73</v>
      </c>
      <c r="G878">
        <f t="shared" si="53"/>
        <v>3.8136816637380626</v>
      </c>
      <c r="H878">
        <v>136</v>
      </c>
      <c r="I878">
        <f t="shared" si="54"/>
        <v>7.1049411817585817</v>
      </c>
      <c r="K878">
        <v>10.75</v>
      </c>
      <c r="M878">
        <v>10.17</v>
      </c>
      <c r="N878">
        <f t="shared" si="55"/>
        <v>1.5425049584539978</v>
      </c>
      <c r="O878">
        <v>6.77</v>
      </c>
    </row>
    <row r="879" spans="1:16" ht="15" x14ac:dyDescent="0.25">
      <c r="A879" t="s">
        <v>647</v>
      </c>
      <c r="B879" t="s">
        <v>412</v>
      </c>
      <c r="C879">
        <v>63.6</v>
      </c>
      <c r="D879">
        <v>63</v>
      </c>
      <c r="E879">
        <f t="shared" si="52"/>
        <v>3.3639530222498926</v>
      </c>
      <c r="F879">
        <v>77</v>
      </c>
      <c r="G879">
        <f t="shared" si="53"/>
        <v>4.1114981383054241</v>
      </c>
      <c r="H879">
        <v>140</v>
      </c>
      <c r="I879">
        <f t="shared" si="54"/>
        <v>7.4754511605553162</v>
      </c>
      <c r="K879">
        <v>10.56</v>
      </c>
      <c r="M879">
        <v>10.15</v>
      </c>
      <c r="N879">
        <f t="shared" si="55"/>
        <v>1.5611106760431752</v>
      </c>
      <c r="O879">
        <v>6.9</v>
      </c>
    </row>
    <row r="880" spans="1:16" ht="15" x14ac:dyDescent="0.25">
      <c r="A880" t="s">
        <v>644</v>
      </c>
      <c r="B880" t="s">
        <v>397</v>
      </c>
      <c r="C880">
        <v>57.8</v>
      </c>
      <c r="D880">
        <v>65</v>
      </c>
      <c r="E880">
        <f t="shared" si="52"/>
        <v>3.7130015132401359</v>
      </c>
      <c r="F880">
        <v>79</v>
      </c>
      <c r="G880">
        <f t="shared" si="53"/>
        <v>4.512724916091857</v>
      </c>
      <c r="H880">
        <v>144</v>
      </c>
      <c r="I880">
        <f t="shared" si="54"/>
        <v>8.2257264293319938</v>
      </c>
      <c r="K880">
        <v>10.8</v>
      </c>
      <c r="M880">
        <v>10.09</v>
      </c>
      <c r="N880">
        <f t="shared" si="55"/>
        <v>1.6202461423824424</v>
      </c>
      <c r="O880">
        <v>7.1</v>
      </c>
    </row>
    <row r="881" spans="1:15" x14ac:dyDescent="0.3">
      <c r="A881" t="s">
        <v>651</v>
      </c>
      <c r="B881" t="s">
        <v>273</v>
      </c>
      <c r="C881">
        <v>54.6</v>
      </c>
      <c r="D881">
        <v>51</v>
      </c>
      <c r="E881">
        <f t="shared" si="52"/>
        <v>3.0327366940027227</v>
      </c>
      <c r="F881">
        <v>66</v>
      </c>
      <c r="G881">
        <f t="shared" si="53"/>
        <v>3.9247180745917589</v>
      </c>
      <c r="H881">
        <v>117</v>
      </c>
      <c r="I881">
        <f t="shared" si="54"/>
        <v>6.9574547685944816</v>
      </c>
      <c r="K881">
        <v>11.2</v>
      </c>
      <c r="M881">
        <v>10.029999999999999</v>
      </c>
      <c r="N881">
        <f t="shared" si="55"/>
        <v>1.6525014674660166</v>
      </c>
      <c r="O881">
        <v>6.8</v>
      </c>
    </row>
    <row r="882" spans="1:15" ht="15" x14ac:dyDescent="0.25">
      <c r="A882" t="s">
        <v>126</v>
      </c>
      <c r="B882" t="s">
        <v>369</v>
      </c>
      <c r="C882">
        <v>51.8</v>
      </c>
      <c r="D882">
        <v>65</v>
      </c>
      <c r="E882">
        <f t="shared" si="52"/>
        <v>4.0115256430652373</v>
      </c>
      <c r="F882">
        <v>80</v>
      </c>
      <c r="G882">
        <f t="shared" si="53"/>
        <v>4.9372623299264458</v>
      </c>
      <c r="H882">
        <v>145</v>
      </c>
      <c r="I882">
        <f t="shared" si="54"/>
        <v>8.948787972991683</v>
      </c>
      <c r="K882">
        <v>10.199999999999999</v>
      </c>
      <c r="M882">
        <v>9.42</v>
      </c>
      <c r="N882">
        <f t="shared" si="55"/>
        <v>1.5892742276665754</v>
      </c>
      <c r="O882">
        <v>7.15</v>
      </c>
    </row>
    <row r="883" spans="1:15" ht="15" x14ac:dyDescent="0.25">
      <c r="A883" t="s">
        <v>742</v>
      </c>
      <c r="B883" t="s">
        <v>743</v>
      </c>
      <c r="C883">
        <v>69.099999999999994</v>
      </c>
      <c r="D883">
        <v>59</v>
      </c>
      <c r="E883">
        <f t="shared" si="52"/>
        <v>2.9712937435713265</v>
      </c>
      <c r="F883">
        <v>75</v>
      </c>
      <c r="G883">
        <f t="shared" si="53"/>
        <v>3.7770683180991438</v>
      </c>
      <c r="H883">
        <v>134</v>
      </c>
      <c r="I883">
        <f t="shared" si="54"/>
        <v>6.7483620616704707</v>
      </c>
      <c r="K883">
        <v>10.94</v>
      </c>
      <c r="M883">
        <v>9.34</v>
      </c>
      <c r="N883">
        <f t="shared" si="55"/>
        <v>1.3838072927024245</v>
      </c>
      <c r="O883">
        <v>6.25</v>
      </c>
    </row>
    <row r="884" spans="1:15" ht="15" x14ac:dyDescent="0.25">
      <c r="A884" t="s">
        <v>118</v>
      </c>
      <c r="B884" t="s">
        <v>418</v>
      </c>
      <c r="C884">
        <v>52.4</v>
      </c>
      <c r="D884">
        <v>60</v>
      </c>
      <c r="E884">
        <f t="shared" si="52"/>
        <v>3.6729791958475131</v>
      </c>
      <c r="F884">
        <v>75</v>
      </c>
      <c r="G884">
        <f t="shared" si="53"/>
        <v>4.5912239948093916</v>
      </c>
      <c r="H884">
        <v>135</v>
      </c>
      <c r="I884">
        <f t="shared" si="54"/>
        <v>8.2642031906569056</v>
      </c>
      <c r="K884">
        <v>10.199999999999999</v>
      </c>
      <c r="M884">
        <v>9.1</v>
      </c>
      <c r="N884">
        <f t="shared" si="55"/>
        <v>1.5273358573621068</v>
      </c>
      <c r="O884">
        <v>7.05</v>
      </c>
    </row>
    <row r="885" spans="1:15" ht="15" x14ac:dyDescent="0.25">
      <c r="A885" t="s">
        <v>120</v>
      </c>
      <c r="B885" t="s">
        <v>340</v>
      </c>
      <c r="C885">
        <v>56.1</v>
      </c>
      <c r="D885">
        <v>52</v>
      </c>
      <c r="E885">
        <f t="shared" si="52"/>
        <v>3.0336326837310725</v>
      </c>
      <c r="F885">
        <v>57</v>
      </c>
      <c r="G885">
        <f t="shared" si="53"/>
        <v>3.3253281340898297</v>
      </c>
      <c r="H885">
        <v>109</v>
      </c>
      <c r="I885">
        <f t="shared" si="54"/>
        <v>6.3589608178209023</v>
      </c>
      <c r="K885">
        <v>10.9</v>
      </c>
      <c r="M885">
        <v>8.6</v>
      </c>
      <c r="N885">
        <f t="shared" si="55"/>
        <v>1.399694114297074</v>
      </c>
      <c r="O885">
        <v>6.72</v>
      </c>
    </row>
    <row r="886" spans="1:15" ht="15" x14ac:dyDescent="0.25">
      <c r="A886" t="s">
        <v>649</v>
      </c>
      <c r="B886" t="s">
        <v>650</v>
      </c>
      <c r="C886">
        <v>59.3</v>
      </c>
      <c r="D886">
        <v>53</v>
      </c>
      <c r="E886">
        <f t="shared" si="52"/>
        <v>2.973286147492737</v>
      </c>
      <c r="F886">
        <v>65</v>
      </c>
      <c r="G886">
        <f t="shared" si="53"/>
        <v>3.6464830110759983</v>
      </c>
      <c r="H886">
        <v>118</v>
      </c>
      <c r="I886">
        <f t="shared" si="54"/>
        <v>6.6197691585687357</v>
      </c>
      <c r="K886">
        <v>10.7</v>
      </c>
      <c r="M886">
        <v>8.23</v>
      </c>
      <c r="N886">
        <f t="shared" si="55"/>
        <v>1.306391872521611</v>
      </c>
      <c r="O886">
        <v>6.48</v>
      </c>
    </row>
    <row r="887" spans="1:15" ht="15" x14ac:dyDescent="0.25">
      <c r="A887" t="s">
        <v>744</v>
      </c>
      <c r="B887" t="s">
        <v>745</v>
      </c>
      <c r="C887">
        <v>61.2</v>
      </c>
      <c r="D887">
        <v>40</v>
      </c>
      <c r="E887">
        <f t="shared" si="52"/>
        <v>2.1946063701153036</v>
      </c>
      <c r="F887">
        <v>45</v>
      </c>
      <c r="G887">
        <f t="shared" si="53"/>
        <v>2.4689321663797168</v>
      </c>
      <c r="H887">
        <v>85</v>
      </c>
      <c r="I887">
        <f t="shared" si="54"/>
        <v>4.6635385364950199</v>
      </c>
      <c r="K887">
        <v>11.06</v>
      </c>
      <c r="M887">
        <v>8.0399999999999991</v>
      </c>
      <c r="N887">
        <f t="shared" si="55"/>
        <v>1.258215238589917</v>
      </c>
      <c r="O887">
        <v>6.37</v>
      </c>
    </row>
    <row r="888" spans="1:15" x14ac:dyDescent="0.3">
      <c r="A888" t="s">
        <v>654</v>
      </c>
      <c r="B888" t="s">
        <v>402</v>
      </c>
      <c r="C888">
        <v>52.6</v>
      </c>
      <c r="D888">
        <v>63</v>
      </c>
      <c r="E888">
        <f t="shared" si="52"/>
        <v>3.8462756801996165</v>
      </c>
      <c r="F888">
        <v>77</v>
      </c>
      <c r="G888">
        <f t="shared" si="53"/>
        <v>4.7010036091328642</v>
      </c>
      <c r="H888">
        <v>140</v>
      </c>
      <c r="I888">
        <f t="shared" si="54"/>
        <v>8.5472792893324812</v>
      </c>
      <c r="K888">
        <v>10.4</v>
      </c>
      <c r="M888">
        <v>7.55</v>
      </c>
      <c r="N888">
        <f t="shared" si="55"/>
        <v>1.2650108392174475</v>
      </c>
      <c r="O888">
        <v>7.25</v>
      </c>
    </row>
    <row r="889" spans="1:15" ht="15" x14ac:dyDescent="0.25">
      <c r="A889" t="s">
        <v>746</v>
      </c>
      <c r="B889" t="s">
        <v>747</v>
      </c>
      <c r="C889">
        <v>56.1</v>
      </c>
      <c r="D889">
        <v>62</v>
      </c>
      <c r="E889">
        <f t="shared" si="52"/>
        <v>3.617023584448587</v>
      </c>
      <c r="F889">
        <v>83</v>
      </c>
      <c r="G889">
        <f t="shared" si="53"/>
        <v>4.842144475955366</v>
      </c>
      <c r="H889">
        <v>145</v>
      </c>
      <c r="I889">
        <f t="shared" si="54"/>
        <v>8.4591680604039521</v>
      </c>
      <c r="K889">
        <v>10.9</v>
      </c>
      <c r="M889">
        <v>7.35</v>
      </c>
      <c r="N889">
        <f t="shared" si="55"/>
        <v>1.1962502023352901</v>
      </c>
      <c r="O889">
        <v>7.05</v>
      </c>
    </row>
    <row r="890" spans="1:15" ht="15" x14ac:dyDescent="0.25">
      <c r="A890" t="s">
        <v>76</v>
      </c>
      <c r="B890" t="s">
        <v>465</v>
      </c>
      <c r="C890">
        <v>45.4</v>
      </c>
      <c r="D890">
        <v>33</v>
      </c>
      <c r="E890">
        <f t="shared" si="52"/>
        <v>2.2352274013638533</v>
      </c>
      <c r="F890">
        <v>43</v>
      </c>
      <c r="G890">
        <f t="shared" si="53"/>
        <v>2.9125690381407785</v>
      </c>
      <c r="H890">
        <v>76</v>
      </c>
      <c r="I890">
        <f t="shared" si="54"/>
        <v>5.1477964395046323</v>
      </c>
      <c r="L890">
        <v>5.53</v>
      </c>
      <c r="M890">
        <v>5.23</v>
      </c>
      <c r="N890">
        <f t="shared" si="55"/>
        <v>0.93641805785864485</v>
      </c>
    </row>
    <row r="891" spans="1:15" ht="15" x14ac:dyDescent="0.25">
      <c r="A891" t="s">
        <v>463</v>
      </c>
      <c r="B891" t="s">
        <v>210</v>
      </c>
      <c r="C891">
        <v>63.5</v>
      </c>
      <c r="D891">
        <v>72</v>
      </c>
      <c r="E891">
        <f t="shared" si="52"/>
        <v>3.848788609135041</v>
      </c>
      <c r="F891">
        <v>92</v>
      </c>
      <c r="G891">
        <f t="shared" si="53"/>
        <v>4.9178965561169967</v>
      </c>
      <c r="H891">
        <v>164</v>
      </c>
      <c r="I891">
        <f t="shared" si="54"/>
        <v>8.7666851652520368</v>
      </c>
      <c r="L891">
        <v>5.26</v>
      </c>
      <c r="M891">
        <v>10.95</v>
      </c>
      <c r="N891">
        <f t="shared" si="55"/>
        <v>1.6853490318909274</v>
      </c>
      <c r="O891">
        <v>6.98</v>
      </c>
    </row>
    <row r="892" spans="1:15" ht="15" x14ac:dyDescent="0.25">
      <c r="A892" t="s">
        <v>748</v>
      </c>
      <c r="B892" t="s">
        <v>749</v>
      </c>
      <c r="C892">
        <v>75.3</v>
      </c>
      <c r="D892">
        <v>45</v>
      </c>
      <c r="E892">
        <f t="shared" si="52"/>
        <v>2.132926351354818</v>
      </c>
      <c r="G892" t="str">
        <f t="shared" si="53"/>
        <v/>
      </c>
      <c r="I892" t="str">
        <f t="shared" si="54"/>
        <v/>
      </c>
      <c r="L892">
        <v>5.0599999999999996</v>
      </c>
      <c r="M892">
        <v>10.82</v>
      </c>
      <c r="N892">
        <f t="shared" si="55"/>
        <v>1.5421720471144433</v>
      </c>
      <c r="O892">
        <v>6.93</v>
      </c>
    </row>
    <row r="893" spans="1:15" ht="15" x14ac:dyDescent="0.25">
      <c r="A893" t="s">
        <v>471</v>
      </c>
      <c r="B893" t="s">
        <v>472</v>
      </c>
      <c r="C893">
        <v>63.7</v>
      </c>
      <c r="D893">
        <v>68</v>
      </c>
      <c r="E893">
        <f t="shared" si="52"/>
        <v>3.6269106245078806</v>
      </c>
      <c r="F893">
        <v>81</v>
      </c>
      <c r="G893">
        <f t="shared" si="53"/>
        <v>4.3202905968402696</v>
      </c>
      <c r="H893">
        <v>149</v>
      </c>
      <c r="I893">
        <f t="shared" si="54"/>
        <v>7.9472012213481502</v>
      </c>
      <c r="L893">
        <v>5.24</v>
      </c>
      <c r="M893">
        <v>9.75</v>
      </c>
      <c r="N893">
        <f t="shared" si="55"/>
        <v>1.4985273233077743</v>
      </c>
      <c r="O893">
        <v>6.62</v>
      </c>
    </row>
    <row r="894" spans="1:15" ht="15" x14ac:dyDescent="0.25">
      <c r="A894" t="s">
        <v>731</v>
      </c>
      <c r="B894" t="s">
        <v>83</v>
      </c>
      <c r="C894">
        <v>58.6</v>
      </c>
      <c r="D894">
        <v>48</v>
      </c>
      <c r="E894">
        <f t="shared" si="52"/>
        <v>2.7154438503685188</v>
      </c>
      <c r="F894">
        <v>45</v>
      </c>
      <c r="G894">
        <f t="shared" si="53"/>
        <v>2.5457286097204861</v>
      </c>
      <c r="H894">
        <v>93</v>
      </c>
      <c r="I894">
        <f t="shared" si="54"/>
        <v>5.2611724600890044</v>
      </c>
      <c r="L894">
        <v>5.47</v>
      </c>
      <c r="M894">
        <v>7.48</v>
      </c>
      <c r="N894">
        <f t="shared" si="55"/>
        <v>1.1937135946069322</v>
      </c>
      <c r="O894">
        <v>5.65</v>
      </c>
    </row>
    <row r="895" spans="1:15" ht="15" x14ac:dyDescent="0.25">
      <c r="A895" t="s">
        <v>23</v>
      </c>
      <c r="B895" t="s">
        <v>475</v>
      </c>
      <c r="C895">
        <v>63.1</v>
      </c>
      <c r="D895">
        <v>58</v>
      </c>
      <c r="E895">
        <f t="shared" si="52"/>
        <v>3.1142676658088568</v>
      </c>
      <c r="F895">
        <v>71</v>
      </c>
      <c r="G895">
        <f t="shared" si="53"/>
        <v>3.8122931771108419</v>
      </c>
      <c r="H895">
        <v>129</v>
      </c>
      <c r="I895">
        <f t="shared" si="54"/>
        <v>6.9265608429196988</v>
      </c>
      <c r="L895">
        <v>5.38</v>
      </c>
      <c r="M895">
        <v>10</v>
      </c>
      <c r="N895">
        <f t="shared" si="55"/>
        <v>1.5435224428002157</v>
      </c>
      <c r="O895">
        <v>6.89</v>
      </c>
    </row>
    <row r="896" spans="1:15" ht="15" x14ac:dyDescent="0.25">
      <c r="A896" t="s">
        <v>69</v>
      </c>
      <c r="B896" t="s">
        <v>593</v>
      </c>
      <c r="C896">
        <v>64</v>
      </c>
      <c r="D896">
        <v>45</v>
      </c>
      <c r="E896">
        <f t="shared" si="52"/>
        <v>2.3922175989753658</v>
      </c>
      <c r="F896">
        <v>62</v>
      </c>
      <c r="G896">
        <f t="shared" si="53"/>
        <v>3.2959442474771707</v>
      </c>
      <c r="H896">
        <v>107</v>
      </c>
      <c r="I896">
        <f t="shared" si="54"/>
        <v>5.6881618464525365</v>
      </c>
      <c r="L896">
        <v>5.26</v>
      </c>
      <c r="M896">
        <v>8.5500000000000007</v>
      </c>
      <c r="N896">
        <f t="shared" si="55"/>
        <v>1.3113126492895544</v>
      </c>
      <c r="O896">
        <v>6.87</v>
      </c>
    </row>
    <row r="897" spans="1:16" ht="15" x14ac:dyDescent="0.25">
      <c r="A897" t="s">
        <v>480</v>
      </c>
      <c r="B897" t="s">
        <v>340</v>
      </c>
      <c r="C897">
        <v>54.4</v>
      </c>
      <c r="D897">
        <v>54</v>
      </c>
      <c r="E897">
        <f t="shared" si="52"/>
        <v>3.2194583378265209</v>
      </c>
      <c r="F897">
        <v>67</v>
      </c>
      <c r="G897">
        <f t="shared" si="53"/>
        <v>3.9945131228588315</v>
      </c>
      <c r="H897">
        <v>121</v>
      </c>
      <c r="I897">
        <f t="shared" si="54"/>
        <v>7.213971460685352</v>
      </c>
      <c r="L897">
        <v>4.87</v>
      </c>
      <c r="M897">
        <v>9.1</v>
      </c>
      <c r="N897">
        <f t="shared" si="55"/>
        <v>1.501760933225357</v>
      </c>
      <c r="O897">
        <v>6.4</v>
      </c>
    </row>
    <row r="898" spans="1:16" ht="15" x14ac:dyDescent="0.25">
      <c r="A898" t="s">
        <v>50</v>
      </c>
      <c r="B898" t="s">
        <v>337</v>
      </c>
      <c r="C898">
        <v>57.4</v>
      </c>
      <c r="D898">
        <v>66</v>
      </c>
      <c r="E898">
        <f t="shared" si="52"/>
        <v>3.7886432141238005</v>
      </c>
      <c r="F898">
        <v>78</v>
      </c>
      <c r="G898">
        <f t="shared" si="53"/>
        <v>4.4774874348735825</v>
      </c>
      <c r="H898">
        <v>144</v>
      </c>
      <c r="I898">
        <f t="shared" si="54"/>
        <v>8.2661306489973825</v>
      </c>
      <c r="L898">
        <v>4.83</v>
      </c>
      <c r="M898">
        <v>10.85</v>
      </c>
      <c r="N898">
        <f t="shared" si="55"/>
        <v>1.7477496072023613</v>
      </c>
      <c r="O898">
        <v>7.45</v>
      </c>
    </row>
    <row r="899" spans="1:16" ht="15" x14ac:dyDescent="0.25">
      <c r="A899" t="s">
        <v>733</v>
      </c>
      <c r="B899" t="s">
        <v>734</v>
      </c>
      <c r="C899">
        <v>74.099999999999994</v>
      </c>
      <c r="D899">
        <v>56</v>
      </c>
      <c r="E899">
        <f t="shared" ref="E899:E937" si="56">IF(AND($C899&gt;0,D899&gt;0),D899/($C899^0.70558407859294),"")</f>
        <v>2.684565901352689</v>
      </c>
      <c r="F899">
        <v>74</v>
      </c>
      <c r="G899">
        <f t="shared" ref="G899:G937" si="57">IF(AND($C899&gt;0,F899&gt;0),F899/($C899^0.70558407859294),"")</f>
        <v>3.547462083930339</v>
      </c>
      <c r="H899">
        <v>130</v>
      </c>
      <c r="I899">
        <f t="shared" ref="I899:I937" si="58">IF(AND($C899&gt;0,H899&gt;0),H899/($C899^0.70558407859294),"")</f>
        <v>6.232027985283028</v>
      </c>
      <c r="L899">
        <v>5</v>
      </c>
      <c r="M899">
        <v>9.15</v>
      </c>
      <c r="N899">
        <f t="shared" ref="N899:N936" si="59">IF(AND($C899&gt;0,M899&gt;0),M899/($C899^0.450818786555515),"")</f>
        <v>1.3136265529606865</v>
      </c>
      <c r="O899">
        <v>5.35</v>
      </c>
    </row>
    <row r="900" spans="1:16" ht="15" x14ac:dyDescent="0.25">
      <c r="A900" t="s">
        <v>598</v>
      </c>
      <c r="B900" t="s">
        <v>351</v>
      </c>
      <c r="C900">
        <v>62.1</v>
      </c>
      <c r="D900">
        <v>65</v>
      </c>
      <c r="E900">
        <f t="shared" si="56"/>
        <v>3.5296892487178342</v>
      </c>
      <c r="F900">
        <v>87</v>
      </c>
      <c r="G900">
        <f t="shared" si="57"/>
        <v>4.7243533021300239</v>
      </c>
      <c r="H900">
        <v>152</v>
      </c>
      <c r="I900">
        <f t="shared" si="58"/>
        <v>8.2540425508478581</v>
      </c>
      <c r="L900">
        <v>5.22</v>
      </c>
      <c r="M900">
        <v>8.15</v>
      </c>
      <c r="N900">
        <f t="shared" si="59"/>
        <v>1.2670630591254988</v>
      </c>
      <c r="O900">
        <v>6.75</v>
      </c>
    </row>
    <row r="901" spans="1:16" ht="15" x14ac:dyDescent="0.25">
      <c r="A901" t="s">
        <v>750</v>
      </c>
      <c r="B901" t="s">
        <v>189</v>
      </c>
      <c r="C901">
        <v>54.1</v>
      </c>
      <c r="D901">
        <v>45</v>
      </c>
      <c r="E901">
        <f t="shared" si="56"/>
        <v>2.6933706202692052</v>
      </c>
      <c r="F901">
        <v>54</v>
      </c>
      <c r="G901">
        <f t="shared" si="57"/>
        <v>3.232044744323046</v>
      </c>
      <c r="H901">
        <v>99</v>
      </c>
      <c r="I901">
        <f t="shared" si="58"/>
        <v>5.9254153645922507</v>
      </c>
      <c r="L901">
        <v>5.38</v>
      </c>
      <c r="M901">
        <v>6.92</v>
      </c>
      <c r="N901">
        <f t="shared" si="59"/>
        <v>1.1448489931755592</v>
      </c>
      <c r="O901">
        <v>6.8</v>
      </c>
    </row>
    <row r="902" spans="1:16" ht="15" x14ac:dyDescent="0.25">
      <c r="A902" s="1" t="s">
        <v>751</v>
      </c>
      <c r="B902" s="1" t="s">
        <v>387</v>
      </c>
      <c r="C902" s="1">
        <v>47</v>
      </c>
      <c r="D902" s="1">
        <v>46</v>
      </c>
      <c r="E902">
        <f t="shared" si="56"/>
        <v>3.0405503903554534</v>
      </c>
      <c r="F902">
        <v>52</v>
      </c>
      <c r="G902">
        <f t="shared" si="57"/>
        <v>3.4371439195322515</v>
      </c>
      <c r="H902" s="1">
        <v>98</v>
      </c>
      <c r="I902">
        <f t="shared" si="58"/>
        <v>6.4776943098877053</v>
      </c>
      <c r="L902">
        <v>5.61</v>
      </c>
      <c r="M902" s="1">
        <v>7.1</v>
      </c>
      <c r="N902">
        <f t="shared" si="59"/>
        <v>1.2515414031770735</v>
      </c>
      <c r="O902">
        <v>5.96</v>
      </c>
      <c r="P902" s="1"/>
    </row>
    <row r="903" spans="1:16" ht="15" x14ac:dyDescent="0.25">
      <c r="A903" t="s">
        <v>97</v>
      </c>
      <c r="B903" t="s">
        <v>404</v>
      </c>
      <c r="C903">
        <v>69.5</v>
      </c>
      <c r="D903">
        <v>56</v>
      </c>
      <c r="E903">
        <f t="shared" si="56"/>
        <v>2.8087486447602816</v>
      </c>
      <c r="F903">
        <v>73</v>
      </c>
      <c r="G903">
        <f t="shared" si="57"/>
        <v>3.6614044833482242</v>
      </c>
      <c r="H903">
        <v>129</v>
      </c>
      <c r="I903">
        <f t="shared" si="58"/>
        <v>6.4701531281085058</v>
      </c>
      <c r="L903">
        <v>5.49</v>
      </c>
      <c r="M903">
        <v>8.8000000000000007</v>
      </c>
      <c r="N903">
        <f t="shared" si="59"/>
        <v>1.30041304575257</v>
      </c>
      <c r="O903">
        <v>7.11</v>
      </c>
    </row>
    <row r="904" spans="1:16" ht="15" x14ac:dyDescent="0.25">
      <c r="A904" t="s">
        <v>752</v>
      </c>
      <c r="B904" t="s">
        <v>354</v>
      </c>
      <c r="C904">
        <v>63.5</v>
      </c>
      <c r="D904">
        <v>50</v>
      </c>
      <c r="E904">
        <f t="shared" si="56"/>
        <v>2.6727698674548894</v>
      </c>
      <c r="F904">
        <v>65</v>
      </c>
      <c r="G904">
        <f t="shared" si="57"/>
        <v>3.4746008276913565</v>
      </c>
      <c r="H904">
        <v>115</v>
      </c>
      <c r="I904">
        <f t="shared" si="58"/>
        <v>6.1473706951462459</v>
      </c>
      <c r="L904">
        <v>5.46</v>
      </c>
      <c r="M904">
        <v>9.1199999999999992</v>
      </c>
      <c r="N904">
        <f t="shared" si="59"/>
        <v>1.4036879608077861</v>
      </c>
      <c r="O904">
        <v>6.47</v>
      </c>
    </row>
    <row r="905" spans="1:16" ht="15" x14ac:dyDescent="0.25">
      <c r="A905" t="s">
        <v>753</v>
      </c>
      <c r="B905" t="s">
        <v>194</v>
      </c>
      <c r="D905">
        <v>74</v>
      </c>
      <c r="E905" t="str">
        <f t="shared" si="56"/>
        <v/>
      </c>
      <c r="F905">
        <v>95</v>
      </c>
      <c r="G905" t="str">
        <f t="shared" si="57"/>
        <v/>
      </c>
      <c r="H905">
        <v>169</v>
      </c>
      <c r="I905" t="str">
        <f t="shared" si="58"/>
        <v/>
      </c>
      <c r="L905">
        <v>5.78</v>
      </c>
      <c r="M905">
        <v>9.9</v>
      </c>
      <c r="N905" t="str">
        <f t="shared" si="59"/>
        <v/>
      </c>
      <c r="O905">
        <v>5.43</v>
      </c>
    </row>
    <row r="906" spans="1:16" ht="15" x14ac:dyDescent="0.25">
      <c r="A906" t="s">
        <v>754</v>
      </c>
      <c r="B906" t="s">
        <v>187</v>
      </c>
      <c r="C906">
        <v>48.7</v>
      </c>
      <c r="D906">
        <v>53</v>
      </c>
      <c r="E906">
        <f t="shared" si="56"/>
        <v>3.4165069018852914</v>
      </c>
      <c r="F906">
        <v>63</v>
      </c>
      <c r="G906">
        <f t="shared" si="57"/>
        <v>4.0611308456372335</v>
      </c>
      <c r="H906">
        <v>116</v>
      </c>
      <c r="I906">
        <f t="shared" si="58"/>
        <v>7.4776377475225253</v>
      </c>
      <c r="L906">
        <v>5.14</v>
      </c>
      <c r="M906">
        <v>9.31</v>
      </c>
      <c r="N906">
        <f t="shared" si="59"/>
        <v>1.615027502595064</v>
      </c>
      <c r="O906">
        <v>6.84</v>
      </c>
    </row>
    <row r="907" spans="1:16" ht="15" x14ac:dyDescent="0.25">
      <c r="A907" t="s">
        <v>755</v>
      </c>
      <c r="B907" t="s">
        <v>359</v>
      </c>
      <c r="C907">
        <v>71.900000000000006</v>
      </c>
      <c r="D907">
        <v>90</v>
      </c>
      <c r="E907">
        <f t="shared" si="56"/>
        <v>4.4072142757205928</v>
      </c>
      <c r="F907">
        <v>111</v>
      </c>
      <c r="G907">
        <f t="shared" si="57"/>
        <v>5.4355642733887315</v>
      </c>
      <c r="H907">
        <v>201</v>
      </c>
      <c r="I907">
        <f t="shared" si="58"/>
        <v>9.8427785491093243</v>
      </c>
      <c r="L907">
        <v>4.99</v>
      </c>
      <c r="M907">
        <v>12.3</v>
      </c>
      <c r="N907">
        <f t="shared" si="59"/>
        <v>1.7900157246317456</v>
      </c>
      <c r="O907">
        <v>8.49</v>
      </c>
    </row>
    <row r="908" spans="1:16" ht="15" x14ac:dyDescent="0.25">
      <c r="A908" t="s">
        <v>756</v>
      </c>
      <c r="B908" t="s">
        <v>757</v>
      </c>
      <c r="C908">
        <v>82.4</v>
      </c>
      <c r="D908">
        <v>40</v>
      </c>
      <c r="E908">
        <f t="shared" si="56"/>
        <v>1.7791487302436491</v>
      </c>
      <c r="F908">
        <v>55</v>
      </c>
      <c r="G908">
        <f t="shared" si="57"/>
        <v>2.4463295040850173</v>
      </c>
      <c r="H908">
        <v>95</v>
      </c>
      <c r="I908">
        <f t="shared" si="58"/>
        <v>4.2254782343286665</v>
      </c>
      <c r="L908">
        <v>5.74</v>
      </c>
      <c r="M908">
        <v>8.6</v>
      </c>
      <c r="N908">
        <f t="shared" si="59"/>
        <v>1.1769620794659506</v>
      </c>
      <c r="O908">
        <v>5.91</v>
      </c>
    </row>
    <row r="909" spans="1:16" ht="15" x14ac:dyDescent="0.25">
      <c r="A909" t="s">
        <v>92</v>
      </c>
      <c r="B909" t="s">
        <v>513</v>
      </c>
      <c r="C909">
        <v>67.599999999999994</v>
      </c>
      <c r="D909">
        <v>55</v>
      </c>
      <c r="E909">
        <f t="shared" si="56"/>
        <v>2.8130758098337121</v>
      </c>
      <c r="F909">
        <v>74</v>
      </c>
      <c r="G909">
        <f t="shared" si="57"/>
        <v>3.7848656350489942</v>
      </c>
      <c r="H909">
        <v>129</v>
      </c>
      <c r="I909">
        <f t="shared" si="58"/>
        <v>6.5979414448827063</v>
      </c>
      <c r="M909">
        <v>11.36</v>
      </c>
      <c r="N909">
        <f t="shared" si="59"/>
        <v>1.6998241003973784</v>
      </c>
      <c r="O909">
        <v>6.81</v>
      </c>
    </row>
    <row r="910" spans="1:16" x14ac:dyDescent="0.3">
      <c r="A910" t="s">
        <v>114</v>
      </c>
      <c r="B910" t="s">
        <v>115</v>
      </c>
      <c r="C910">
        <v>70.8</v>
      </c>
      <c r="D910">
        <v>71</v>
      </c>
      <c r="E910">
        <f t="shared" si="56"/>
        <v>3.5148301024832227</v>
      </c>
      <c r="F910">
        <v>91</v>
      </c>
      <c r="G910">
        <f t="shared" si="57"/>
        <v>4.5049230890982148</v>
      </c>
      <c r="H910">
        <v>162</v>
      </c>
      <c r="I910">
        <f t="shared" si="58"/>
        <v>8.0197531915814384</v>
      </c>
      <c r="K910">
        <v>10.9</v>
      </c>
      <c r="M910">
        <v>9</v>
      </c>
      <c r="N910">
        <f t="shared" si="59"/>
        <v>1.3189027115207266</v>
      </c>
      <c r="O910">
        <v>6.12</v>
      </c>
    </row>
    <row r="911" spans="1:16" x14ac:dyDescent="0.3">
      <c r="A911" t="s">
        <v>28</v>
      </c>
      <c r="B911" t="s">
        <v>113</v>
      </c>
      <c r="C911">
        <v>68.5</v>
      </c>
      <c r="D911">
        <v>77</v>
      </c>
      <c r="E911">
        <f t="shared" si="56"/>
        <v>3.9017252547607781</v>
      </c>
      <c r="F911">
        <v>85</v>
      </c>
      <c r="G911">
        <f t="shared" si="57"/>
        <v>4.3070993072034565</v>
      </c>
      <c r="H911">
        <v>162</v>
      </c>
      <c r="I911">
        <f t="shared" si="58"/>
        <v>8.208824561964235</v>
      </c>
      <c r="K911">
        <v>10.4</v>
      </c>
      <c r="M911">
        <v>11.35</v>
      </c>
      <c r="N911">
        <f t="shared" si="59"/>
        <v>1.6882317576133989</v>
      </c>
      <c r="O911">
        <v>7.3</v>
      </c>
    </row>
    <row r="912" spans="1:16" ht="15" x14ac:dyDescent="0.25">
      <c r="A912" t="s">
        <v>527</v>
      </c>
      <c r="B912" t="s">
        <v>189</v>
      </c>
      <c r="C912">
        <v>58</v>
      </c>
      <c r="D912">
        <v>55</v>
      </c>
      <c r="E912">
        <f>IF(AND($C912&gt;0,D912&gt;0),D912/($C912^0.70558407859294),"")</f>
        <v>3.134122545002207</v>
      </c>
      <c r="F912">
        <v>73</v>
      </c>
      <c r="G912">
        <f t="shared" si="57"/>
        <v>4.1598353779120201</v>
      </c>
      <c r="H912">
        <v>128</v>
      </c>
      <c r="I912">
        <f>IF(AND($C912&gt;0,H912&gt;0),H912/($C912^0.70558407859294),"")</f>
        <v>7.2939579229142266</v>
      </c>
      <c r="K912">
        <v>11.2</v>
      </c>
      <c r="M912">
        <v>9.65</v>
      </c>
      <c r="N912">
        <f>IF(AND($C912&gt;0,M912&gt;0),M912/($C912^0.450818786555515),"")</f>
        <v>1.547180008358229</v>
      </c>
      <c r="O912">
        <v>7.01</v>
      </c>
    </row>
    <row r="913" spans="1:15" ht="15" x14ac:dyDescent="0.25">
      <c r="A913" t="s">
        <v>528</v>
      </c>
      <c r="B913" t="s">
        <v>109</v>
      </c>
      <c r="C913">
        <v>80.599999999999994</v>
      </c>
      <c r="D913">
        <v>72</v>
      </c>
      <c r="E913">
        <f t="shared" si="56"/>
        <v>3.2527661548663076</v>
      </c>
      <c r="F913">
        <v>88</v>
      </c>
      <c r="G913">
        <f t="shared" si="57"/>
        <v>3.9756030781699319</v>
      </c>
      <c r="H913">
        <v>160</v>
      </c>
      <c r="I913">
        <f t="shared" si="58"/>
        <v>7.2283692330362399</v>
      </c>
      <c r="K913">
        <v>10.8</v>
      </c>
      <c r="M913">
        <v>9.75</v>
      </c>
      <c r="N913">
        <f t="shared" si="59"/>
        <v>1.3476991839091981</v>
      </c>
      <c r="O913">
        <v>6.62</v>
      </c>
    </row>
    <row r="914" spans="1:15" ht="15" x14ac:dyDescent="0.25">
      <c r="A914" t="s">
        <v>758</v>
      </c>
      <c r="B914" t="s">
        <v>269</v>
      </c>
      <c r="C914">
        <v>61.9</v>
      </c>
      <c r="D914">
        <v>68</v>
      </c>
      <c r="E914">
        <f t="shared" si="56"/>
        <v>3.7010122024708219</v>
      </c>
      <c r="F914">
        <v>79</v>
      </c>
      <c r="G914">
        <f t="shared" si="57"/>
        <v>4.2997053528705136</v>
      </c>
      <c r="H914">
        <v>147</v>
      </c>
      <c r="I914">
        <f t="shared" si="58"/>
        <v>8.0007175553413354</v>
      </c>
      <c r="K914">
        <v>11.1</v>
      </c>
      <c r="M914">
        <v>10.15</v>
      </c>
      <c r="N914">
        <f t="shared" si="59"/>
        <v>1.5802952618512804</v>
      </c>
      <c r="O914">
        <v>6.82</v>
      </c>
    </row>
    <row r="915" spans="1:15" ht="15" x14ac:dyDescent="0.25">
      <c r="A915" t="s">
        <v>93</v>
      </c>
      <c r="B915" t="s">
        <v>64</v>
      </c>
      <c r="C915">
        <v>72.8</v>
      </c>
      <c r="D915">
        <v>66</v>
      </c>
      <c r="E915">
        <f t="shared" si="56"/>
        <v>3.2037135793695208</v>
      </c>
      <c r="F915">
        <v>85</v>
      </c>
      <c r="G915">
        <f t="shared" si="57"/>
        <v>4.1259947613092312</v>
      </c>
      <c r="H915">
        <v>151</v>
      </c>
      <c r="I915">
        <f t="shared" si="58"/>
        <v>7.329708340678752</v>
      </c>
      <c r="K915">
        <v>10.9</v>
      </c>
      <c r="M915">
        <v>9.15</v>
      </c>
      <c r="N915">
        <f t="shared" si="59"/>
        <v>1.3241503060365929</v>
      </c>
      <c r="O915">
        <v>6.35</v>
      </c>
    </row>
    <row r="916" spans="1:15" ht="15" x14ac:dyDescent="0.25">
      <c r="A916" t="s">
        <v>759</v>
      </c>
      <c r="B916" t="s">
        <v>255</v>
      </c>
      <c r="C916">
        <v>50.7</v>
      </c>
      <c r="D916">
        <v>63</v>
      </c>
      <c r="E916">
        <f t="shared" si="56"/>
        <v>3.9474267468868209</v>
      </c>
      <c r="F916">
        <v>76</v>
      </c>
      <c r="G916">
        <f t="shared" si="57"/>
        <v>4.7619751232285461</v>
      </c>
      <c r="H916">
        <v>139</v>
      </c>
      <c r="I916">
        <f t="shared" si="58"/>
        <v>8.7094018701153662</v>
      </c>
      <c r="K916">
        <v>10.6</v>
      </c>
      <c r="M916">
        <v>8.9</v>
      </c>
      <c r="N916">
        <f t="shared" si="59"/>
        <v>1.5161437757611527</v>
      </c>
      <c r="O916">
        <v>6.75</v>
      </c>
    </row>
    <row r="917" spans="1:15" ht="15" x14ac:dyDescent="0.25">
      <c r="A917" t="s">
        <v>760</v>
      </c>
      <c r="B917" t="s">
        <v>543</v>
      </c>
      <c r="C917">
        <v>69.900000000000006</v>
      </c>
      <c r="D917">
        <v>46</v>
      </c>
      <c r="E917">
        <f t="shared" si="56"/>
        <v>2.2978628461705877</v>
      </c>
      <c r="F917">
        <v>54</v>
      </c>
      <c r="G917">
        <f t="shared" si="57"/>
        <v>2.6974911672437334</v>
      </c>
      <c r="H917">
        <v>100</v>
      </c>
      <c r="I917">
        <f t="shared" si="58"/>
        <v>4.9953540134143211</v>
      </c>
      <c r="K917">
        <v>12.5</v>
      </c>
      <c r="M917">
        <v>6.95</v>
      </c>
      <c r="N917">
        <f t="shared" si="59"/>
        <v>1.024377055562991</v>
      </c>
      <c r="O917">
        <v>5.15</v>
      </c>
    </row>
    <row r="918" spans="1:15" x14ac:dyDescent="0.3">
      <c r="A918" t="s">
        <v>761</v>
      </c>
      <c r="B918" t="s">
        <v>212</v>
      </c>
      <c r="C918">
        <v>66.8</v>
      </c>
      <c r="D918">
        <v>70</v>
      </c>
      <c r="E918">
        <f t="shared" si="56"/>
        <v>3.6104789816599596</v>
      </c>
      <c r="F918">
        <v>82</v>
      </c>
      <c r="G918">
        <f t="shared" si="57"/>
        <v>4.2294182356588097</v>
      </c>
      <c r="H918">
        <v>152</v>
      </c>
      <c r="I918">
        <f t="shared" si="58"/>
        <v>7.8398972173187698</v>
      </c>
      <c r="K918">
        <v>10.8</v>
      </c>
      <c r="M918">
        <v>9.5500000000000007</v>
      </c>
      <c r="N918">
        <f t="shared" si="59"/>
        <v>1.4366793881309252</v>
      </c>
      <c r="O918">
        <v>6.61</v>
      </c>
    </row>
    <row r="919" spans="1:15" ht="15" x14ac:dyDescent="0.25">
      <c r="A919" t="s">
        <v>762</v>
      </c>
      <c r="B919" t="s">
        <v>490</v>
      </c>
      <c r="C919">
        <v>67.599999999999994</v>
      </c>
      <c r="D919">
        <v>44</v>
      </c>
      <c r="E919">
        <f t="shared" si="56"/>
        <v>2.2504606478669698</v>
      </c>
      <c r="F919">
        <v>60</v>
      </c>
      <c r="G919">
        <f t="shared" si="57"/>
        <v>3.0688099743640493</v>
      </c>
      <c r="H919">
        <v>104</v>
      </c>
      <c r="I919">
        <f t="shared" si="58"/>
        <v>5.3192706222310191</v>
      </c>
      <c r="K919">
        <v>11.4</v>
      </c>
      <c r="M919">
        <v>8.25</v>
      </c>
      <c r="N919">
        <f t="shared" si="59"/>
        <v>1.2344673264329553</v>
      </c>
      <c r="O919">
        <v>6.15</v>
      </c>
    </row>
    <row r="920" spans="1:15" ht="15" x14ac:dyDescent="0.25">
      <c r="A920" t="s">
        <v>763</v>
      </c>
      <c r="B920" t="s">
        <v>740</v>
      </c>
      <c r="C920">
        <v>60.7</v>
      </c>
      <c r="D920">
        <v>44</v>
      </c>
      <c r="E920">
        <f t="shared" si="56"/>
        <v>2.4280807560572524</v>
      </c>
      <c r="F920">
        <v>50</v>
      </c>
      <c r="G920">
        <f t="shared" si="57"/>
        <v>2.7591826773377868</v>
      </c>
      <c r="H920">
        <v>94</v>
      </c>
      <c r="I920">
        <f t="shared" si="58"/>
        <v>5.1872634333950387</v>
      </c>
      <c r="K920">
        <v>11.4</v>
      </c>
      <c r="M920">
        <v>6.8</v>
      </c>
      <c r="N920">
        <f t="shared" si="59"/>
        <v>1.0681050066679119</v>
      </c>
      <c r="O920">
        <v>5.94</v>
      </c>
    </row>
    <row r="921" spans="1:15" ht="15" x14ac:dyDescent="0.25">
      <c r="A921" t="s">
        <v>764</v>
      </c>
      <c r="B921" t="s">
        <v>323</v>
      </c>
      <c r="C921">
        <v>61.5</v>
      </c>
      <c r="D921">
        <v>40</v>
      </c>
      <c r="E921">
        <f t="shared" si="56"/>
        <v>2.1870473769237422</v>
      </c>
      <c r="F921">
        <v>50</v>
      </c>
      <c r="G921">
        <f t="shared" si="57"/>
        <v>2.7338092211546776</v>
      </c>
      <c r="H921">
        <v>90</v>
      </c>
      <c r="I921">
        <f t="shared" si="58"/>
        <v>4.9208565980784194</v>
      </c>
      <c r="K921">
        <v>0</v>
      </c>
      <c r="N921" t="str">
        <f t="shared" si="59"/>
        <v/>
      </c>
    </row>
    <row r="922" spans="1:15" ht="15" x14ac:dyDescent="0.25">
      <c r="A922" t="s">
        <v>765</v>
      </c>
      <c r="B922" t="s">
        <v>392</v>
      </c>
      <c r="C922">
        <v>74.7</v>
      </c>
      <c r="D922">
        <v>66</v>
      </c>
      <c r="E922">
        <f t="shared" si="56"/>
        <v>3.1460001920620924</v>
      </c>
      <c r="F922">
        <v>81</v>
      </c>
      <c r="G922">
        <f t="shared" si="57"/>
        <v>3.8610002357125679</v>
      </c>
      <c r="H922">
        <v>147</v>
      </c>
      <c r="I922">
        <f t="shared" si="58"/>
        <v>7.0070004277746607</v>
      </c>
      <c r="K922">
        <v>11</v>
      </c>
      <c r="M922">
        <v>10.7</v>
      </c>
      <c r="N922">
        <f t="shared" si="59"/>
        <v>1.5305786713980205</v>
      </c>
      <c r="O922">
        <v>6.34</v>
      </c>
    </row>
    <row r="923" spans="1:15" ht="15" x14ac:dyDescent="0.25">
      <c r="A923" t="s">
        <v>766</v>
      </c>
      <c r="B923" t="s">
        <v>216</v>
      </c>
      <c r="C923">
        <v>56.7</v>
      </c>
      <c r="D923">
        <v>38</v>
      </c>
      <c r="E923">
        <f t="shared" si="56"/>
        <v>2.2003071487325139</v>
      </c>
      <c r="F923">
        <v>43</v>
      </c>
      <c r="G923">
        <f t="shared" si="57"/>
        <v>2.4898212472499499</v>
      </c>
      <c r="H923">
        <v>81</v>
      </c>
      <c r="I923">
        <f t="shared" si="58"/>
        <v>4.6901283959824642</v>
      </c>
      <c r="N923" t="str">
        <f t="shared" si="59"/>
        <v/>
      </c>
    </row>
    <row r="924" spans="1:15" ht="15" x14ac:dyDescent="0.25">
      <c r="A924" t="s">
        <v>767</v>
      </c>
      <c r="B924" t="s">
        <v>768</v>
      </c>
      <c r="C924">
        <v>60.3</v>
      </c>
      <c r="D924">
        <v>63</v>
      </c>
      <c r="E924">
        <f t="shared" si="56"/>
        <v>3.4928263858250115</v>
      </c>
      <c r="F924">
        <v>87</v>
      </c>
      <c r="G924">
        <f t="shared" si="57"/>
        <v>4.8234269137583494</v>
      </c>
      <c r="H924">
        <v>150</v>
      </c>
      <c r="I924">
        <f t="shared" si="58"/>
        <v>8.3162532995833605</v>
      </c>
      <c r="K924">
        <v>11.38</v>
      </c>
      <c r="M924">
        <v>6.72</v>
      </c>
      <c r="N924">
        <f t="shared" si="59"/>
        <v>1.0586899312548721</v>
      </c>
      <c r="O924">
        <v>6.78</v>
      </c>
    </row>
    <row r="925" spans="1:15" ht="15" x14ac:dyDescent="0.25">
      <c r="A925" t="s">
        <v>769</v>
      </c>
      <c r="B925" t="s">
        <v>770</v>
      </c>
      <c r="C925">
        <v>52.3</v>
      </c>
      <c r="D925">
        <v>53</v>
      </c>
      <c r="E925">
        <f t="shared" si="56"/>
        <v>3.2488408626384424</v>
      </c>
      <c r="F925">
        <v>70</v>
      </c>
      <c r="G925">
        <f t="shared" si="57"/>
        <v>4.290921894050773</v>
      </c>
      <c r="H925">
        <v>123</v>
      </c>
      <c r="I925">
        <f t="shared" si="58"/>
        <v>7.5397627566892158</v>
      </c>
      <c r="K925">
        <v>11.28</v>
      </c>
      <c r="M925">
        <v>5.5</v>
      </c>
      <c r="N925">
        <f t="shared" si="59"/>
        <v>0.92391037373042229</v>
      </c>
      <c r="O925">
        <v>6.2</v>
      </c>
    </row>
    <row r="926" spans="1:15" ht="15" x14ac:dyDescent="0.25">
      <c r="A926" t="s">
        <v>131</v>
      </c>
      <c r="B926" t="s">
        <v>217</v>
      </c>
      <c r="D926">
        <v>64</v>
      </c>
      <c r="E926" t="str">
        <f t="shared" si="56"/>
        <v/>
      </c>
      <c r="F926">
        <v>78</v>
      </c>
      <c r="G926" t="str">
        <f t="shared" si="57"/>
        <v/>
      </c>
      <c r="H926">
        <v>142</v>
      </c>
      <c r="I926" t="str">
        <f t="shared" si="58"/>
        <v/>
      </c>
      <c r="K926">
        <v>11.94</v>
      </c>
      <c r="M926">
        <v>8.68</v>
      </c>
      <c r="N926" t="str">
        <f t="shared" si="59"/>
        <v/>
      </c>
      <c r="O926">
        <v>5.83</v>
      </c>
    </row>
    <row r="927" spans="1:15" ht="15" x14ac:dyDescent="0.25">
      <c r="A927" t="s">
        <v>741</v>
      </c>
      <c r="B927" t="s">
        <v>178</v>
      </c>
      <c r="C927">
        <v>55.7</v>
      </c>
      <c r="D927">
        <v>61</v>
      </c>
      <c r="E927">
        <f t="shared" si="56"/>
        <v>3.5766974556865634</v>
      </c>
      <c r="F927">
        <v>79</v>
      </c>
      <c r="G927">
        <f t="shared" si="57"/>
        <v>4.6321163770366969</v>
      </c>
      <c r="H927">
        <v>140</v>
      </c>
      <c r="I927">
        <f t="shared" si="58"/>
        <v>8.2088138327232603</v>
      </c>
      <c r="K927">
        <v>10.62</v>
      </c>
      <c r="M927">
        <v>11.9</v>
      </c>
      <c r="N927">
        <f t="shared" si="59"/>
        <v>1.9430440248071525</v>
      </c>
      <c r="O927">
        <v>7.21</v>
      </c>
    </row>
    <row r="928" spans="1:15" ht="15" x14ac:dyDescent="0.25">
      <c r="A928" t="s">
        <v>702</v>
      </c>
      <c r="B928" t="s">
        <v>554</v>
      </c>
      <c r="C928">
        <v>52.5</v>
      </c>
      <c r="D928">
        <v>59</v>
      </c>
      <c r="E928">
        <f t="shared" si="56"/>
        <v>3.6069074139530355</v>
      </c>
      <c r="F928">
        <v>75</v>
      </c>
      <c r="G928">
        <f t="shared" si="57"/>
        <v>4.5850517973979263</v>
      </c>
      <c r="H928">
        <v>134</v>
      </c>
      <c r="I928">
        <f t="shared" si="58"/>
        <v>8.1919592113509623</v>
      </c>
      <c r="K928">
        <v>10.88</v>
      </c>
      <c r="M928">
        <v>10.55</v>
      </c>
      <c r="N928">
        <f t="shared" si="59"/>
        <v>1.7691812572280201</v>
      </c>
      <c r="O928">
        <v>6.85</v>
      </c>
    </row>
    <row r="929" spans="1:15" ht="15" x14ac:dyDescent="0.25">
      <c r="A929" t="s">
        <v>771</v>
      </c>
      <c r="B929" t="s">
        <v>772</v>
      </c>
      <c r="C929">
        <v>75.099999999999994</v>
      </c>
      <c r="D929">
        <v>64</v>
      </c>
      <c r="E929">
        <f t="shared" si="56"/>
        <v>3.0391931189561427</v>
      </c>
      <c r="F929">
        <v>87</v>
      </c>
      <c r="G929">
        <f t="shared" si="57"/>
        <v>4.1314031460810066</v>
      </c>
      <c r="H929">
        <v>151</v>
      </c>
      <c r="I929">
        <f t="shared" si="58"/>
        <v>7.1705962650371484</v>
      </c>
      <c r="L929">
        <v>5.04</v>
      </c>
      <c r="M929">
        <v>12.5</v>
      </c>
      <c r="N929">
        <f t="shared" si="59"/>
        <v>1.7837594732424331</v>
      </c>
      <c r="O929">
        <v>7.28</v>
      </c>
    </row>
    <row r="930" spans="1:15" ht="15" x14ac:dyDescent="0.25">
      <c r="A930" t="s">
        <v>748</v>
      </c>
      <c r="B930" t="s">
        <v>212</v>
      </c>
      <c r="C930">
        <v>75.099999999999994</v>
      </c>
      <c r="D930">
        <v>63</v>
      </c>
      <c r="E930">
        <f t="shared" si="56"/>
        <v>2.9917057264724529</v>
      </c>
      <c r="F930">
        <v>74</v>
      </c>
      <c r="G930">
        <f t="shared" si="57"/>
        <v>3.5140670437930397</v>
      </c>
      <c r="H930">
        <v>137</v>
      </c>
      <c r="I930">
        <f t="shared" si="58"/>
        <v>6.5057727702654926</v>
      </c>
      <c r="L930">
        <v>5.31</v>
      </c>
      <c r="M930">
        <v>10</v>
      </c>
      <c r="N930">
        <f t="shared" si="59"/>
        <v>1.4270075785939464</v>
      </c>
      <c r="O930">
        <v>6.97</v>
      </c>
    </row>
    <row r="931" spans="1:15" ht="15" x14ac:dyDescent="0.25">
      <c r="A931" t="s">
        <v>773</v>
      </c>
      <c r="B931" t="s">
        <v>774</v>
      </c>
      <c r="C931">
        <v>46</v>
      </c>
      <c r="D931">
        <v>36</v>
      </c>
      <c r="E931">
        <f t="shared" si="56"/>
        <v>2.415945027877064</v>
      </c>
      <c r="F931">
        <v>40</v>
      </c>
      <c r="G931">
        <f t="shared" si="57"/>
        <v>2.6843833643078487</v>
      </c>
      <c r="H931">
        <v>76</v>
      </c>
      <c r="I931">
        <f t="shared" si="58"/>
        <v>5.1003283921849132</v>
      </c>
      <c r="L931">
        <v>5.0199999999999996</v>
      </c>
      <c r="M931">
        <v>6.73</v>
      </c>
      <c r="N931">
        <f t="shared" si="59"/>
        <v>1.1978780203898247</v>
      </c>
      <c r="O931">
        <v>6.56</v>
      </c>
    </row>
    <row r="932" spans="1:15" ht="15" x14ac:dyDescent="0.25">
      <c r="A932" t="s">
        <v>594</v>
      </c>
      <c r="B932" t="s">
        <v>595</v>
      </c>
      <c r="C932">
        <v>58.7</v>
      </c>
      <c r="D932">
        <v>70</v>
      </c>
      <c r="E932">
        <f t="shared" si="56"/>
        <v>3.9552610724168438</v>
      </c>
      <c r="F932">
        <v>87</v>
      </c>
      <c r="G932">
        <f t="shared" si="57"/>
        <v>4.9158244757180771</v>
      </c>
      <c r="H932">
        <v>157</v>
      </c>
      <c r="I932">
        <f t="shared" si="58"/>
        <v>8.8710855481349213</v>
      </c>
      <c r="L932">
        <v>4.9400000000000004</v>
      </c>
      <c r="M932">
        <v>10.15</v>
      </c>
      <c r="N932">
        <f t="shared" si="59"/>
        <v>1.6185672907496755</v>
      </c>
      <c r="O932">
        <v>6.85</v>
      </c>
    </row>
    <row r="933" spans="1:15" ht="15" x14ac:dyDescent="0.25">
      <c r="A933" t="s">
        <v>9</v>
      </c>
      <c r="B933" t="s">
        <v>470</v>
      </c>
      <c r="C933">
        <v>62.1</v>
      </c>
      <c r="D933">
        <v>64</v>
      </c>
      <c r="E933">
        <f t="shared" si="56"/>
        <v>3.4753863371990983</v>
      </c>
      <c r="F933">
        <v>80</v>
      </c>
      <c r="G933">
        <f t="shared" si="57"/>
        <v>4.3442329214988726</v>
      </c>
      <c r="H933">
        <v>144</v>
      </c>
      <c r="I933">
        <f t="shared" si="58"/>
        <v>7.8196192586979709</v>
      </c>
      <c r="L933">
        <v>4.53</v>
      </c>
      <c r="M933">
        <v>11.4</v>
      </c>
      <c r="N933">
        <f t="shared" si="59"/>
        <v>1.7723336041755442</v>
      </c>
      <c r="O933">
        <v>7.1</v>
      </c>
    </row>
    <row r="934" spans="1:15" ht="15" x14ac:dyDescent="0.25">
      <c r="A934" t="s">
        <v>471</v>
      </c>
      <c r="B934" t="s">
        <v>472</v>
      </c>
      <c r="C934">
        <v>64.2</v>
      </c>
      <c r="D934">
        <v>73</v>
      </c>
      <c r="E934">
        <f t="shared" si="56"/>
        <v>3.8721745196747435</v>
      </c>
      <c r="F934">
        <v>79</v>
      </c>
      <c r="G934">
        <f t="shared" si="57"/>
        <v>4.1904354391000647</v>
      </c>
      <c r="H934">
        <v>152</v>
      </c>
      <c r="I934">
        <f t="shared" si="58"/>
        <v>8.062609958774809</v>
      </c>
      <c r="L934">
        <v>5.0599999999999996</v>
      </c>
      <c r="M934">
        <v>11</v>
      </c>
      <c r="N934">
        <f t="shared" si="59"/>
        <v>1.6846975223173384</v>
      </c>
      <c r="O934">
        <v>7.08</v>
      </c>
    </row>
    <row r="935" spans="1:15" ht="15" x14ac:dyDescent="0.25">
      <c r="A935" t="s">
        <v>23</v>
      </c>
      <c r="B935" t="s">
        <v>475</v>
      </c>
      <c r="C935">
        <v>67.099999999999994</v>
      </c>
      <c r="D935">
        <v>57</v>
      </c>
      <c r="E935">
        <f t="shared" si="56"/>
        <v>2.9306808697054012</v>
      </c>
      <c r="F935">
        <v>68</v>
      </c>
      <c r="G935">
        <f t="shared" si="57"/>
        <v>3.4962508621046893</v>
      </c>
      <c r="H935">
        <v>125</v>
      </c>
      <c r="I935">
        <f t="shared" si="58"/>
        <v>6.4269317318100905</v>
      </c>
      <c r="L935">
        <v>5.1100000000000003</v>
      </c>
      <c r="M935">
        <v>9.35</v>
      </c>
      <c r="N935">
        <f t="shared" si="59"/>
        <v>1.4037532700322928</v>
      </c>
      <c r="O935">
        <v>6.4</v>
      </c>
    </row>
    <row r="936" spans="1:15" ht="15" x14ac:dyDescent="0.25">
      <c r="A936" t="s">
        <v>69</v>
      </c>
      <c r="B936" t="s">
        <v>214</v>
      </c>
      <c r="C936">
        <v>61.8</v>
      </c>
      <c r="D936">
        <v>46</v>
      </c>
      <c r="E936">
        <f t="shared" si="56"/>
        <v>2.5064836655593439</v>
      </c>
      <c r="F936">
        <v>57</v>
      </c>
      <c r="G936">
        <f t="shared" si="57"/>
        <v>3.1058601942800568</v>
      </c>
      <c r="H936">
        <v>103</v>
      </c>
      <c r="I936">
        <f t="shared" si="58"/>
        <v>5.6123438598394007</v>
      </c>
      <c r="L936">
        <v>5.03</v>
      </c>
      <c r="M936">
        <v>8.9</v>
      </c>
      <c r="N936">
        <f t="shared" si="59"/>
        <v>1.3866879944480939</v>
      </c>
      <c r="O936">
        <v>6.55</v>
      </c>
    </row>
    <row r="937" spans="1:15" ht="15" x14ac:dyDescent="0.25">
      <c r="A937" t="s">
        <v>731</v>
      </c>
      <c r="B937" t="s">
        <v>83</v>
      </c>
      <c r="C937">
        <v>61.3</v>
      </c>
      <c r="D937">
        <v>50</v>
      </c>
      <c r="E937">
        <f t="shared" si="56"/>
        <v>2.740099619592038</v>
      </c>
      <c r="F937">
        <v>55</v>
      </c>
      <c r="G937">
        <f t="shared" si="57"/>
        <v>3.0141095815512418</v>
      </c>
      <c r="H937">
        <v>105</v>
      </c>
      <c r="I937">
        <f t="shared" si="58"/>
        <v>5.7542092011432793</v>
      </c>
      <c r="L937">
        <v>5.23</v>
      </c>
      <c r="M937">
        <v>8.4</v>
      </c>
      <c r="N937">
        <f>IF(AND($C937&gt;0,M937&gt;0),M937/($C937^0.450818786555515),"")</f>
        <v>1.3135860386189959</v>
      </c>
      <c r="O937">
        <v>6.05</v>
      </c>
    </row>
    <row r="939" spans="1:15" ht="15" x14ac:dyDescent="0.25">
      <c r="A939" t="s">
        <v>775</v>
      </c>
      <c r="E939">
        <f>MEDIAN(E2:E937)</f>
        <v>2.3375373272630893</v>
      </c>
      <c r="G939">
        <f>MEDIAN(G2:G937)</f>
        <v>2.9023255530832559</v>
      </c>
      <c r="I939">
        <f>MEDIAN(I2:I937)</f>
        <v>5.255923197276787</v>
      </c>
      <c r="J939">
        <f>MEDIAN(J2:J937)</f>
        <v>13.9</v>
      </c>
      <c r="N939">
        <f>MEDIAN(N2:N937)</f>
        <v>1.3573847268505488</v>
      </c>
      <c r="O939">
        <f>MEDIAN(O2:O937)</f>
        <v>6.05</v>
      </c>
    </row>
    <row r="941" spans="1:15" x14ac:dyDescent="0.3">
      <c r="A941" s="4" t="s">
        <v>143</v>
      </c>
      <c r="E941" s="6" t="s">
        <v>164</v>
      </c>
      <c r="I941" s="6">
        <f>150/I939</f>
        <v>28.539229811751891</v>
      </c>
      <c r="J941" s="6">
        <f>42/(25-J939)</f>
        <v>3.7837837837837838</v>
      </c>
      <c r="N941" s="6">
        <f>57/N939</f>
        <v>41.992516102824716</v>
      </c>
      <c r="O941" s="6">
        <f>51/O939</f>
        <v>8.4297520661157019</v>
      </c>
    </row>
    <row r="942" spans="1:15" ht="15" x14ac:dyDescent="0.25">
      <c r="E942" s="6" t="s">
        <v>146</v>
      </c>
      <c r="I942" s="6">
        <f>180/I939</f>
        <v>34.247075774102271</v>
      </c>
      <c r="J942" s="6">
        <f>34/(25-J939)</f>
        <v>3.0630630630630633</v>
      </c>
      <c r="N942" s="6">
        <f>45/N939</f>
        <v>33.151986396966883</v>
      </c>
      <c r="O942" s="6">
        <f>41/O939</f>
        <v>6.7768595041322319</v>
      </c>
    </row>
    <row r="1013" spans="1:16" x14ac:dyDescent="0.3">
      <c r="A1013" s="1"/>
      <c r="B1013" s="1"/>
      <c r="C1013" s="1"/>
      <c r="D1013" s="1"/>
      <c r="E1013" s="1"/>
      <c r="H1013" s="1"/>
      <c r="I1013" s="1"/>
      <c r="M1013" s="1"/>
      <c r="N1013" s="1"/>
      <c r="P1013" s="1"/>
    </row>
    <row r="1014" spans="1:16" x14ac:dyDescent="0.3">
      <c r="A1014" s="1"/>
      <c r="B1014" s="1"/>
      <c r="C1014" s="1"/>
      <c r="D1014" s="1"/>
      <c r="E1014" s="1"/>
      <c r="H1014" s="1"/>
      <c r="I1014" s="1"/>
      <c r="M1014" s="1"/>
      <c r="N1014" s="1"/>
      <c r="P1014" s="1"/>
    </row>
    <row r="1035" spans="1:16" x14ac:dyDescent="0.3">
      <c r="A1035" s="1"/>
      <c r="B1035" s="1"/>
      <c r="C1035" s="1"/>
      <c r="D1035" s="1"/>
      <c r="E1035" s="1"/>
      <c r="H1035" s="1"/>
      <c r="I1035" s="1"/>
      <c r="M1035" s="1"/>
      <c r="N1035" s="1"/>
      <c r="P1035" s="1"/>
    </row>
    <row r="1039" spans="1:16" x14ac:dyDescent="0.3">
      <c r="M1039" s="3"/>
      <c r="N1039" s="3"/>
      <c r="P1039" s="3"/>
    </row>
    <row r="1131" spans="1:16" x14ac:dyDescent="0.3">
      <c r="A1131" s="1"/>
      <c r="B1131" s="1"/>
      <c r="C1131" s="1"/>
      <c r="D1131" s="1"/>
      <c r="E1131" s="1"/>
      <c r="H1131" s="1"/>
      <c r="I1131" s="1"/>
      <c r="M1131" s="1"/>
      <c r="N1131" s="1"/>
      <c r="P1131" s="1"/>
    </row>
    <row r="1180" spans="13:16" x14ac:dyDescent="0.3">
      <c r="M1180" s="3"/>
      <c r="N1180" s="3"/>
      <c r="P1180" s="3"/>
    </row>
    <row r="1196" spans="13:16" x14ac:dyDescent="0.3">
      <c r="M1196" s="3"/>
      <c r="N1196" s="3"/>
      <c r="P1196" s="3"/>
    </row>
    <row r="1210" spans="1:16" x14ac:dyDescent="0.3">
      <c r="A1210" s="1"/>
      <c r="B1210" s="1"/>
      <c r="C1210" s="1"/>
      <c r="D1210" s="1"/>
      <c r="E1210" s="1"/>
      <c r="H1210" s="1"/>
      <c r="I1210" s="1"/>
      <c r="M1210" s="1"/>
      <c r="N1210" s="1"/>
      <c r="P1210" s="1"/>
    </row>
    <row r="1257" spans="1:16" x14ac:dyDescent="0.3">
      <c r="A1257" s="1"/>
      <c r="B1257" s="1"/>
      <c r="C1257" s="1"/>
      <c r="D1257" s="1"/>
      <c r="E1257" s="1"/>
      <c r="H1257" s="1"/>
      <c r="I1257" s="1"/>
      <c r="M1257" s="1"/>
      <c r="N1257" s="1"/>
      <c r="P1257" s="1"/>
    </row>
    <row r="1276" spans="13:16" x14ac:dyDescent="0.3">
      <c r="M1276" s="3"/>
      <c r="N1276" s="3"/>
      <c r="P1276" s="3"/>
    </row>
    <row r="1293" spans="1:16" x14ac:dyDescent="0.3">
      <c r="A1293" s="1"/>
      <c r="B1293" s="1"/>
      <c r="C1293" s="1"/>
      <c r="D1293" s="1"/>
      <c r="E1293" s="1"/>
      <c r="H1293" s="1"/>
      <c r="I1293" s="1"/>
      <c r="M1293" s="1"/>
      <c r="N1293" s="1"/>
      <c r="P1293" s="1"/>
    </row>
    <row r="1345" spans="13:16" x14ac:dyDescent="0.3">
      <c r="M1345" s="3"/>
      <c r="N1345" s="3"/>
      <c r="P1345" s="3"/>
    </row>
    <row r="1362" spans="1:16" x14ac:dyDescent="0.3">
      <c r="M1362" s="3"/>
      <c r="N1362" s="3"/>
      <c r="P1362" s="3"/>
    </row>
    <row r="1372" spans="1:16" x14ac:dyDescent="0.3">
      <c r="A1372" s="1"/>
      <c r="B1372" s="1"/>
      <c r="C1372" s="1"/>
      <c r="D1372" s="1"/>
      <c r="E1372" s="1"/>
      <c r="H1372" s="1"/>
      <c r="I1372" s="1"/>
      <c r="M1372" s="1"/>
      <c r="N1372" s="1"/>
      <c r="P1372" s="1"/>
    </row>
    <row r="1441" spans="1:16" x14ac:dyDescent="0.3">
      <c r="A1441" s="1"/>
      <c r="B1441" s="1"/>
      <c r="C1441" s="1"/>
      <c r="D1441" s="1"/>
      <c r="E1441" s="1"/>
      <c r="H1441" s="1"/>
      <c r="I1441" s="1"/>
      <c r="M1441" s="1"/>
      <c r="N1441" s="1"/>
      <c r="P1441" s="1"/>
    </row>
    <row r="1494" spans="13:16" x14ac:dyDescent="0.3">
      <c r="M1494" s="3"/>
      <c r="N1494" s="3"/>
      <c r="P1494" s="3"/>
    </row>
    <row r="1554" spans="1:16" x14ac:dyDescent="0.3">
      <c r="A1554" s="1"/>
      <c r="B1554" s="1"/>
      <c r="C1554" s="1"/>
      <c r="D1554" s="1"/>
      <c r="E1554" s="1"/>
      <c r="H1554" s="1"/>
      <c r="I1554" s="1"/>
      <c r="M1554" s="1"/>
      <c r="N1554" s="1"/>
      <c r="P1554" s="1"/>
    </row>
    <row r="1558" spans="1:16" x14ac:dyDescent="0.3">
      <c r="A1558" s="1"/>
      <c r="B1558" s="1"/>
      <c r="C1558" s="1"/>
      <c r="D1558" s="1"/>
      <c r="E1558" s="1"/>
      <c r="H1558" s="1"/>
      <c r="I1558" s="1"/>
      <c r="M1558" s="1"/>
      <c r="N1558" s="1"/>
      <c r="P1558" s="1"/>
    </row>
    <row r="1564" spans="1:16" x14ac:dyDescent="0.3">
      <c r="A1564" s="1"/>
      <c r="B1564" s="1"/>
      <c r="C1564" s="1"/>
      <c r="D1564" s="1"/>
      <c r="E1564" s="1"/>
      <c r="H1564" s="1"/>
      <c r="I1564" s="1"/>
      <c r="M1564" s="1"/>
      <c r="N1564" s="1"/>
      <c r="P1564" s="1"/>
    </row>
    <row r="1568" spans="1:16" x14ac:dyDescent="0.3">
      <c r="A1568" s="1"/>
      <c r="B1568" s="1"/>
      <c r="C1568" s="1"/>
      <c r="D1568" s="1"/>
      <c r="E1568" s="1"/>
      <c r="H1568" s="1"/>
      <c r="I1568" s="1"/>
      <c r="M1568" s="1"/>
      <c r="N1568" s="1"/>
      <c r="P1568" s="1"/>
    </row>
    <row r="1619" spans="13:16" x14ac:dyDescent="0.3">
      <c r="M1619" s="3"/>
      <c r="N1619" s="3"/>
      <c r="P1619" s="3"/>
    </row>
    <row r="1693" spans="1:16" x14ac:dyDescent="0.3">
      <c r="A1693" s="1"/>
      <c r="B1693" s="1"/>
      <c r="C1693" s="1"/>
      <c r="D1693" s="1"/>
      <c r="E1693" s="1"/>
      <c r="H1693" s="1"/>
      <c r="I1693" s="1"/>
      <c r="M1693" s="1"/>
      <c r="N1693" s="1"/>
      <c r="P1693" s="1"/>
    </row>
    <row r="1725" spans="13:16" x14ac:dyDescent="0.3">
      <c r="M1725" s="3"/>
      <c r="N1725" s="3"/>
      <c r="P1725" s="3"/>
    </row>
    <row r="1777" spans="1:16" x14ac:dyDescent="0.3">
      <c r="A1777" s="1"/>
      <c r="B1777" s="1"/>
      <c r="C1777" s="1"/>
      <c r="D1777" s="1"/>
      <c r="E1777" s="1"/>
      <c r="H1777" s="1"/>
      <c r="I1777" s="1"/>
      <c r="M1777" s="1"/>
      <c r="N1777" s="1"/>
      <c r="P1777" s="1"/>
    </row>
    <row r="1885" spans="1:16" x14ac:dyDescent="0.3">
      <c r="A1885" s="1"/>
      <c r="B1885" s="1"/>
      <c r="C1885" s="1"/>
      <c r="D1885" s="1"/>
      <c r="E1885" s="1"/>
      <c r="H1885" s="1"/>
      <c r="I1885" s="1"/>
      <c r="M1885" s="1"/>
      <c r="N1885" s="1"/>
      <c r="P1885" s="1"/>
    </row>
    <row r="1891" spans="13:16" x14ac:dyDescent="0.3">
      <c r="M1891" s="3"/>
      <c r="N1891" s="3"/>
      <c r="P1891" s="3"/>
    </row>
    <row r="1940" spans="13:16" x14ac:dyDescent="0.3">
      <c r="M1940" s="3"/>
      <c r="N1940" s="3"/>
      <c r="P1940" s="3"/>
    </row>
    <row r="1965" spans="1:16" x14ac:dyDescent="0.3">
      <c r="M1965" s="3"/>
      <c r="N1965" s="3"/>
      <c r="P1965" s="3"/>
    </row>
    <row r="1966" spans="1:16" x14ac:dyDescent="0.3">
      <c r="A1966" s="1"/>
      <c r="B1966" s="1"/>
      <c r="C1966" s="1"/>
      <c r="D1966" s="1"/>
      <c r="E1966" s="1"/>
      <c r="H1966" s="1"/>
      <c r="I1966" s="1"/>
      <c r="M1966" s="1"/>
      <c r="N1966" s="1"/>
      <c r="P1966" s="1"/>
    </row>
    <row r="1978" spans="13:16" x14ac:dyDescent="0.3">
      <c r="M1978" s="3"/>
      <c r="N1978" s="3"/>
      <c r="P1978" s="3"/>
    </row>
    <row r="1983" spans="13:16" x14ac:dyDescent="0.3">
      <c r="M1983" s="3"/>
      <c r="N1983" s="3"/>
      <c r="P1983" s="3"/>
    </row>
    <row r="2015" spans="1:16" x14ac:dyDescent="0.3">
      <c r="A2015" s="1"/>
      <c r="B2015" s="1"/>
      <c r="C2015" s="1"/>
      <c r="D2015" s="1"/>
      <c r="E2015" s="1"/>
      <c r="H2015" s="1"/>
      <c r="I2015" s="1"/>
      <c r="M2015" s="1"/>
      <c r="N2015" s="1"/>
      <c r="P2015" s="1"/>
    </row>
    <row r="2039" spans="13:16" x14ac:dyDescent="0.3">
      <c r="M2039" s="3"/>
      <c r="N2039" s="3"/>
      <c r="P2039" s="3"/>
    </row>
    <row r="2112" spans="13:16" x14ac:dyDescent="0.3">
      <c r="M2112" s="3"/>
      <c r="N2112" s="3"/>
      <c r="P2112" s="3"/>
    </row>
    <row r="2227" spans="1:16" x14ac:dyDescent="0.3">
      <c r="A2227" s="1"/>
      <c r="B2227" s="1"/>
      <c r="C2227" s="1"/>
      <c r="D2227" s="1"/>
      <c r="E2227" s="1"/>
      <c r="H2227" s="1"/>
      <c r="I2227" s="1"/>
      <c r="M2227" s="1"/>
      <c r="N2227" s="1"/>
      <c r="P2227" s="1"/>
    </row>
    <row r="2235" spans="1:16" x14ac:dyDescent="0.3">
      <c r="A2235" s="1"/>
      <c r="B2235" s="1"/>
      <c r="C2235" s="1"/>
      <c r="D2235" s="1"/>
      <c r="E2235" s="1"/>
      <c r="H2235" s="1"/>
      <c r="I2235" s="1"/>
      <c r="M2235" s="1"/>
      <c r="N2235" s="1"/>
      <c r="P2235" s="1"/>
    </row>
    <row r="2273" spans="13:16" x14ac:dyDescent="0.3">
      <c r="M2273" s="3"/>
      <c r="N2273" s="3"/>
      <c r="P2273" s="3"/>
    </row>
    <row r="2391" spans="1:16" x14ac:dyDescent="0.3">
      <c r="M2391" s="3"/>
      <c r="N2391" s="3"/>
      <c r="P2391" s="3"/>
    </row>
    <row r="2392" spans="1:16" x14ac:dyDescent="0.3">
      <c r="A2392" s="1"/>
      <c r="B2392" s="1"/>
      <c r="C2392" s="1"/>
      <c r="D2392" s="1"/>
      <c r="E2392" s="1"/>
      <c r="H2392" s="1"/>
      <c r="I2392" s="1"/>
      <c r="M2392" s="1"/>
      <c r="N2392" s="1"/>
      <c r="P2392" s="1"/>
    </row>
    <row r="2433" spans="1:16" x14ac:dyDescent="0.3">
      <c r="A2433" s="1"/>
      <c r="B2433" s="1"/>
      <c r="C2433" s="1"/>
      <c r="D2433" s="1"/>
      <c r="E2433" s="1"/>
      <c r="H2433" s="1"/>
      <c r="I2433" s="1"/>
      <c r="M2433" s="1"/>
      <c r="N2433" s="1"/>
      <c r="P2433" s="1"/>
    </row>
    <row r="2533" spans="1:16" x14ac:dyDescent="0.3">
      <c r="A2533" s="1"/>
      <c r="B2533" s="1"/>
      <c r="C2533" s="1"/>
      <c r="D2533" s="1"/>
      <c r="E2533" s="1"/>
      <c r="H2533" s="1"/>
      <c r="I2533" s="1"/>
      <c r="M2533" s="1"/>
      <c r="N2533" s="1"/>
      <c r="P2533" s="1"/>
    </row>
    <row r="2542" spans="1:16" x14ac:dyDescent="0.3">
      <c r="A2542" s="1"/>
      <c r="B2542" s="1"/>
      <c r="C2542" s="1"/>
      <c r="D2542" s="1"/>
      <c r="E2542" s="1"/>
      <c r="H2542" s="1"/>
      <c r="I2542" s="1"/>
      <c r="M2542" s="1"/>
      <c r="N2542" s="1"/>
      <c r="P2542" s="1"/>
    </row>
    <row r="2563" spans="13:16" x14ac:dyDescent="0.3">
      <c r="M2563" s="3"/>
      <c r="N2563" s="3"/>
      <c r="P2563" s="3"/>
    </row>
    <row r="2570" spans="13:16" x14ac:dyDescent="0.3">
      <c r="M2570" s="3"/>
      <c r="N2570" s="3"/>
      <c r="P2570" s="3"/>
    </row>
    <row r="2627" spans="1:16" x14ac:dyDescent="0.3">
      <c r="M2627" s="3"/>
      <c r="N2627" s="3"/>
      <c r="P2627" s="3"/>
    </row>
    <row r="2636" spans="1:16" x14ac:dyDescent="0.3">
      <c r="A2636" s="1"/>
      <c r="B2636" s="1"/>
      <c r="C2636" s="1"/>
      <c r="D2636" s="1"/>
      <c r="E2636" s="1"/>
      <c r="H2636" s="1"/>
      <c r="I2636" s="1"/>
      <c r="M2636" s="1"/>
      <c r="N2636" s="1"/>
      <c r="P2636" s="1"/>
    </row>
    <row r="2638" spans="1:16" x14ac:dyDescent="0.3">
      <c r="M2638" s="3"/>
      <c r="N2638" s="3"/>
      <c r="P2638" s="3"/>
    </row>
    <row r="2660" spans="1:16" x14ac:dyDescent="0.3">
      <c r="M2660" s="3"/>
      <c r="N2660" s="3"/>
      <c r="P2660" s="3"/>
    </row>
    <row r="2662" spans="1:16" x14ac:dyDescent="0.3">
      <c r="A2662" s="1"/>
      <c r="B2662" s="1"/>
      <c r="C2662" s="1"/>
      <c r="D2662" s="1"/>
      <c r="E2662" s="1"/>
      <c r="H2662" s="1"/>
      <c r="I2662" s="1"/>
      <c r="M2662" s="1"/>
      <c r="N2662" s="1"/>
      <c r="P2662" s="1"/>
    </row>
    <row r="2748" spans="1:16" x14ac:dyDescent="0.3">
      <c r="A2748" s="1"/>
      <c r="B2748" s="1"/>
      <c r="C2748" s="1"/>
      <c r="D2748" s="1"/>
      <c r="E2748" s="1"/>
      <c r="H2748" s="1"/>
      <c r="I2748" s="1"/>
      <c r="M2748" s="1"/>
      <c r="N2748" s="1"/>
      <c r="P2748" s="1"/>
    </row>
    <row r="2836" spans="13:16" x14ac:dyDescent="0.3">
      <c r="M2836" s="3"/>
      <c r="N2836" s="3"/>
      <c r="P2836" s="3"/>
    </row>
    <row r="2843" spans="13:16" x14ac:dyDescent="0.3">
      <c r="M2843" s="3"/>
      <c r="N2843" s="3"/>
      <c r="P2843" s="3"/>
    </row>
    <row r="2852" spans="13:16" x14ac:dyDescent="0.3">
      <c r="M2852" s="3"/>
      <c r="N2852" s="3"/>
      <c r="P2852" s="3"/>
    </row>
    <row r="2860" spans="13:16" x14ac:dyDescent="0.3">
      <c r="M2860" s="3"/>
      <c r="N2860" s="3"/>
      <c r="P2860" s="3"/>
    </row>
    <row r="2921" spans="1:16" x14ac:dyDescent="0.3">
      <c r="A2921" s="1"/>
      <c r="B2921" s="1"/>
      <c r="C2921" s="1"/>
      <c r="D2921" s="1"/>
      <c r="E2921" s="1"/>
      <c r="H2921" s="1"/>
      <c r="I2921" s="1"/>
      <c r="M2921" s="1"/>
      <c r="N2921" s="1"/>
      <c r="P2921" s="1"/>
    </row>
    <row r="2959" spans="1:16" x14ac:dyDescent="0.3">
      <c r="A2959" s="1"/>
      <c r="B2959" s="1"/>
      <c r="C2959" s="1"/>
      <c r="D2959" s="1"/>
      <c r="E2959" s="1"/>
      <c r="H2959" s="1"/>
      <c r="I2959" s="1"/>
      <c r="M2959" s="1"/>
      <c r="N2959" s="1"/>
      <c r="P2959" s="1"/>
    </row>
    <row r="2966" spans="13:16" x14ac:dyDescent="0.3">
      <c r="M2966" s="3"/>
      <c r="N2966" s="3"/>
      <c r="P2966" s="3"/>
    </row>
    <row r="3039" spans="13:16" x14ac:dyDescent="0.3">
      <c r="M3039" s="3"/>
      <c r="N3039" s="3"/>
      <c r="P3039" s="3"/>
    </row>
    <row r="3163" spans="1:17" x14ac:dyDescent="0.3">
      <c r="A3163" s="4"/>
      <c r="F3163" s="4"/>
      <c r="G3163" s="4"/>
      <c r="H3163" s="4"/>
      <c r="I3163" s="4"/>
      <c r="J3163" s="4"/>
      <c r="K3163" s="4"/>
      <c r="L3163" s="4"/>
      <c r="M3163" s="4"/>
      <c r="N3163" s="4"/>
      <c r="O3163" s="4"/>
      <c r="P3163" s="4"/>
      <c r="Q3163" s="4"/>
    </row>
    <row r="3164" spans="1:17" x14ac:dyDescent="0.3">
      <c r="F3164" s="4"/>
      <c r="G3164" s="4"/>
      <c r="H3164" s="4"/>
      <c r="I3164" s="4"/>
      <c r="J3164" s="4"/>
      <c r="K3164" s="4"/>
      <c r="L3164" s="4"/>
      <c r="M3164" s="4"/>
      <c r="N3164" s="4"/>
      <c r="O3164" s="4"/>
      <c r="P3164" s="4"/>
      <c r="Q3164" s="4"/>
    </row>
    <row r="3165" spans="1:17" x14ac:dyDescent="0.3">
      <c r="A3165" s="4"/>
      <c r="F3165" s="6"/>
      <c r="G3165" s="6"/>
      <c r="H3165" s="6"/>
      <c r="I3165" s="6"/>
      <c r="J3165" s="6"/>
      <c r="K3165" s="6"/>
      <c r="L3165" s="6"/>
      <c r="M3165" s="13"/>
      <c r="N3165" s="13"/>
      <c r="O3165" s="6"/>
      <c r="P3165" s="6"/>
      <c r="Q3165" s="6"/>
    </row>
    <row r="3166" spans="1:17" x14ac:dyDescent="0.3">
      <c r="F3166" s="6"/>
      <c r="G3166" s="6"/>
      <c r="H3166" s="6"/>
      <c r="I3166" s="6"/>
      <c r="J3166" s="6"/>
      <c r="K3166" s="6"/>
      <c r="L3166" s="6"/>
      <c r="M3166" s="13"/>
      <c r="N3166" s="13"/>
      <c r="O3166" s="6"/>
      <c r="P3166" s="6"/>
      <c r="Q3166" s="6"/>
    </row>
  </sheetData>
  <sheetProtection algorithmName="SHA-512" hashValue="MzphdC1PqiFXlLAnsyzTqaHgcnRPE92fwvXuAu+hVM7bH0qThb0kmKalYGSqr/WF+cUjDz62ocRvSZ8/BudrxQ==" saltValue="37i0kGyiC9Ae2+4AkL+R+g==" spinCount="100000" sheet="1" objects="1" scenarios="1"/>
  <sortState ref="A2:O3161">
    <sortCondition ref="A2"/>
  </sortState>
  <conditionalFormatting sqref="D825:D844 H825:H844">
    <cfRule type="cellIs" dxfId="7" priority="8" stopIfTrue="1" operator="lessThan">
      <formula>0</formula>
    </cfRule>
  </conditionalFormatting>
  <conditionalFormatting sqref="D1550:E1557">
    <cfRule type="cellIs" dxfId="6" priority="7" stopIfTrue="1" operator="lessThan">
      <formula>0</formula>
    </cfRule>
  </conditionalFormatting>
  <conditionalFormatting sqref="H1550:I1557">
    <cfRule type="cellIs" dxfId="5" priority="6" stopIfTrue="1" operator="lessThan">
      <formula>0</formula>
    </cfRule>
  </conditionalFormatting>
  <conditionalFormatting sqref="D1558:E1566">
    <cfRule type="cellIs" dxfId="4" priority="5" stopIfTrue="1" operator="lessThan">
      <formula>0</formula>
    </cfRule>
  </conditionalFormatting>
  <conditionalFormatting sqref="H1558:I1566">
    <cfRule type="cellIs" dxfId="3" priority="4" stopIfTrue="1" operator="lessThan">
      <formula>0</formula>
    </cfRule>
  </conditionalFormatting>
  <conditionalFormatting sqref="H2176:I2192">
    <cfRule type="cellIs" dxfId="2" priority="3" stopIfTrue="1" operator="lessThan">
      <formula>0</formula>
    </cfRule>
  </conditionalFormatting>
  <conditionalFormatting sqref="D2653:E2658">
    <cfRule type="cellIs" dxfId="1" priority="2" stopIfTrue="1" operator="lessThan">
      <formula>0</formula>
    </cfRule>
  </conditionalFormatting>
  <conditionalFormatting sqref="H2653:I2658">
    <cfRule type="cellIs" dxfId="0" priority="1" stopIfTrue="1" operator="lessThan">
      <formula>0</formula>
    </cfRule>
  </conditionalFormatting>
  <dataValidations count="2">
    <dataValidation type="decimal" allowBlank="1" showInputMessage="1" showErrorMessage="1" errorTitle="Warnung !!!" error="Falscher Wert! Bitte eine Zahl zwischen -300 und 300 eingeben." promptTitle="Hinweis !!!" prompt="Akzeptiert nur eine Zahl zwischen -300 und 300." sqref="H2653:I2658 H2176:I2192 D825:D844 D2653:E2658 D1550:E1566 H1550:I1566 H825:H844">
      <formula1>-300</formula1>
      <formula2>300</formula2>
    </dataValidation>
    <dataValidation allowBlank="1" showInputMessage="1" showErrorMessage="1" errorTitle="Warnung !!!" error="Falscher Wert! Bitte eine zahl zwischen 10 und 200 eingeben." promptTitle="Hinweis !!!" prompt="Akzeptiert nur eine Zahl zwischen 10 und 200." sqref="C825:C844 C1550:C1566 C2176:C2192 C2653:C2658"/>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130"/>
  <sheetViews>
    <sheetView zoomScaleNormal="100" workbookViewId="0">
      <selection activeCell="A20" sqref="A20:XFD20"/>
    </sheetView>
  </sheetViews>
  <sheetFormatPr baseColWidth="10" defaultColWidth="11.44140625" defaultRowHeight="14.4" x14ac:dyDescent="0.3"/>
  <cols>
    <col min="1" max="2" width="11.44140625" style="7"/>
    <col min="3" max="3" width="14.6640625" style="7" customWidth="1"/>
    <col min="4" max="4" width="25.88671875" style="7" customWidth="1"/>
    <col min="5" max="6" width="11.44140625" style="7"/>
    <col min="7" max="7" width="13.44140625" style="7" customWidth="1"/>
    <col min="8" max="9" width="11.44140625" style="7"/>
    <col min="10" max="10" width="25.33203125" style="7" customWidth="1"/>
    <col min="11" max="12" width="11.44140625" style="7"/>
    <col min="13" max="13" width="13.6640625" style="7" customWidth="1"/>
    <col min="14" max="16384" width="11.44140625" style="7"/>
  </cols>
  <sheetData>
    <row r="1" spans="3:13" ht="97.5" customHeight="1" x14ac:dyDescent="0.3">
      <c r="C1" s="44" t="s">
        <v>780</v>
      </c>
      <c r="D1" s="45"/>
      <c r="E1" s="45"/>
      <c r="F1" s="45"/>
      <c r="G1" s="45"/>
      <c r="H1" s="45"/>
      <c r="I1" s="45"/>
      <c r="J1" s="45"/>
      <c r="K1" s="45"/>
      <c r="L1" s="45"/>
      <c r="M1" s="46"/>
    </row>
    <row r="2" spans="3:13" ht="25.5" customHeight="1" x14ac:dyDescent="0.25">
      <c r="C2" s="30"/>
      <c r="D2" s="31"/>
      <c r="E2" s="31"/>
      <c r="F2" s="31"/>
      <c r="G2" s="31"/>
      <c r="H2" s="31"/>
      <c r="I2" s="31"/>
      <c r="J2" s="31"/>
      <c r="K2" s="31"/>
      <c r="L2" s="31"/>
      <c r="M2" s="31"/>
    </row>
    <row r="3" spans="3:13" ht="18.75" x14ac:dyDescent="0.3">
      <c r="C3" s="43" t="s">
        <v>172</v>
      </c>
      <c r="D3" s="43"/>
      <c r="E3" s="43"/>
      <c r="F3" s="43"/>
      <c r="G3" s="43"/>
      <c r="H3" s="26" t="s">
        <v>171</v>
      </c>
      <c r="I3" s="43" t="s">
        <v>173</v>
      </c>
      <c r="J3" s="43"/>
      <c r="K3" s="43"/>
      <c r="L3" s="43"/>
      <c r="M3" s="43"/>
    </row>
    <row r="4" spans="3:13" x14ac:dyDescent="0.3">
      <c r="C4" s="23" t="s">
        <v>779</v>
      </c>
      <c r="D4" s="24" t="s">
        <v>167</v>
      </c>
      <c r="E4" s="24" t="s">
        <v>168</v>
      </c>
      <c r="F4" s="24" t="s">
        <v>169</v>
      </c>
      <c r="G4" s="25" t="s">
        <v>778</v>
      </c>
      <c r="I4" s="23" t="s">
        <v>166</v>
      </c>
      <c r="J4" s="24" t="s">
        <v>167</v>
      </c>
      <c r="K4" s="24" t="s">
        <v>168</v>
      </c>
      <c r="L4" s="24" t="s">
        <v>169</v>
      </c>
      <c r="M4" s="25" t="s">
        <v>777</v>
      </c>
    </row>
    <row r="5" spans="3:13" ht="15" x14ac:dyDescent="0.25">
      <c r="C5" s="21">
        <v>25</v>
      </c>
      <c r="D5" s="22">
        <f>ROUND(150/('Hintergrund Berechnung'!$I$939*(C5^0.70558407859294)),3)</f>
        <v>2.9449999999999998</v>
      </c>
      <c r="E5" s="22">
        <f>ROUND(57/('Hintergrund Berechnung'!$N$939*(C5^0.450818786555515)),3)</f>
        <v>9.8390000000000004</v>
      </c>
      <c r="F5" s="22">
        <f>ROUND('Hintergrund Berechnung'!$O$941,3)</f>
        <v>8.43</v>
      </c>
      <c r="G5" s="20">
        <f>ROUND('Hintergrund Berechnung'!$J$941,3)</f>
        <v>3.7839999999999998</v>
      </c>
      <c r="I5" s="21">
        <v>25</v>
      </c>
      <c r="J5" s="22">
        <f>ROUND(180/('Hintergrund Berechnung'!$I$939*(I5^0.70558407859294)),3)</f>
        <v>3.5339999999999998</v>
      </c>
      <c r="K5" s="22">
        <f>ROUND(45/('Hintergrund Berechnung'!$N$939*(I5^0.450818786555515)),3)</f>
        <v>7.7679999999999998</v>
      </c>
      <c r="L5" s="22">
        <f>ROUND('Hintergrund Berechnung'!$O$942,3)</f>
        <v>6.7770000000000001</v>
      </c>
      <c r="M5" s="20">
        <f>ROUND('Hintergrund Berechnung'!$J$942,3)</f>
        <v>3.0630000000000002</v>
      </c>
    </row>
    <row r="6" spans="3:13" ht="15" x14ac:dyDescent="0.25">
      <c r="C6" s="21">
        <v>26</v>
      </c>
      <c r="D6" s="22">
        <f>ROUND(150/('Hintergrund Berechnung'!$I$939*(C6^0.70558407859294)),3)</f>
        <v>2.8650000000000002</v>
      </c>
      <c r="E6" s="22">
        <f>ROUND(57/('Hintergrund Berechnung'!$N$939*(C6^0.450818786555515)),3)</f>
        <v>9.6669999999999998</v>
      </c>
      <c r="F6" s="22">
        <f>ROUND('Hintergrund Berechnung'!$O$941,3)</f>
        <v>8.43</v>
      </c>
      <c r="G6" s="20">
        <f>ROUND('Hintergrund Berechnung'!$J$941,3)</f>
        <v>3.7839999999999998</v>
      </c>
      <c r="I6" s="21">
        <v>26</v>
      </c>
      <c r="J6" s="22">
        <f>ROUND(180/('Hintergrund Berechnung'!$I$939*(I6^0.70558407859294)),3)</f>
        <v>3.4369999999999998</v>
      </c>
      <c r="K6" s="22">
        <f>ROUND(45/('Hintergrund Berechnung'!$N$939*(I6^0.450818786555515)),3)</f>
        <v>7.6319999999999997</v>
      </c>
      <c r="L6" s="22">
        <f>ROUND('Hintergrund Berechnung'!$O$942,3)</f>
        <v>6.7770000000000001</v>
      </c>
      <c r="M6" s="20">
        <f>ROUND('Hintergrund Berechnung'!$J$942,3)</f>
        <v>3.0630000000000002</v>
      </c>
    </row>
    <row r="7" spans="3:13" ht="15" x14ac:dyDescent="0.25">
      <c r="C7" s="21">
        <v>27</v>
      </c>
      <c r="D7" s="22">
        <f>ROUND(150/('Hintergrund Berechnung'!$I$939*(C7^0.70558407859294)),3)</f>
        <v>2.7890000000000001</v>
      </c>
      <c r="E7" s="22">
        <f>ROUND(57/('Hintergrund Berechnung'!$N$939*(C7^0.450818786555515)),3)</f>
        <v>9.5039999999999996</v>
      </c>
      <c r="F7" s="22">
        <f>ROUND('Hintergrund Berechnung'!$O$941,3)</f>
        <v>8.43</v>
      </c>
      <c r="G7" s="20">
        <f>ROUND('Hintergrund Berechnung'!$J$941,3)</f>
        <v>3.7839999999999998</v>
      </c>
      <c r="I7" s="21">
        <v>27</v>
      </c>
      <c r="J7" s="22">
        <f>ROUND(180/('Hintergrund Berechnung'!$I$939*(I7^0.70558407859294)),3)</f>
        <v>3.347</v>
      </c>
      <c r="K7" s="22">
        <f>ROUND(45/('Hintergrund Berechnung'!$N$939*(I7^0.450818786555515)),3)</f>
        <v>7.5030000000000001</v>
      </c>
      <c r="L7" s="22">
        <f>ROUND('Hintergrund Berechnung'!$O$942,3)</f>
        <v>6.7770000000000001</v>
      </c>
      <c r="M7" s="20">
        <f>ROUND('Hintergrund Berechnung'!$J$942,3)</f>
        <v>3.0630000000000002</v>
      </c>
    </row>
    <row r="8" spans="3:13" ht="15" x14ac:dyDescent="0.25">
      <c r="C8" s="21">
        <v>28</v>
      </c>
      <c r="D8" s="22">
        <f>ROUND(150/('Hintergrund Berechnung'!$I$939*(C8^0.70558407859294)),3)</f>
        <v>2.7189999999999999</v>
      </c>
      <c r="E8" s="22">
        <f>ROUND(57/('Hintergrund Berechnung'!$N$939*(C8^0.450818786555515)),3)</f>
        <v>9.3490000000000002</v>
      </c>
      <c r="F8" s="22">
        <f>ROUND('Hintergrund Berechnung'!$O$941,3)</f>
        <v>8.43</v>
      </c>
      <c r="G8" s="20">
        <f>ROUND('Hintergrund Berechnung'!$J$941,3)</f>
        <v>3.7839999999999998</v>
      </c>
      <c r="I8" s="21">
        <v>28</v>
      </c>
      <c r="J8" s="22">
        <f>ROUND(180/('Hintergrund Berechnung'!$I$939*(I8^0.70558407859294)),3)</f>
        <v>3.262</v>
      </c>
      <c r="K8" s="22">
        <f>ROUND(45/('Hintergrund Berechnung'!$N$939*(I8^0.450818786555515)),3)</f>
        <v>7.3810000000000002</v>
      </c>
      <c r="L8" s="22">
        <f>ROUND('Hintergrund Berechnung'!$O$942,3)</f>
        <v>6.7770000000000001</v>
      </c>
      <c r="M8" s="20">
        <f>ROUND('Hintergrund Berechnung'!$J$942,3)</f>
        <v>3.0630000000000002</v>
      </c>
    </row>
    <row r="9" spans="3:13" ht="15" x14ac:dyDescent="0.25">
      <c r="C9" s="21">
        <v>29</v>
      </c>
      <c r="D9" s="22">
        <f>ROUND(150/('Hintergrund Berechnung'!$I$939*(C9^0.70558407859294)),3)</f>
        <v>2.6520000000000001</v>
      </c>
      <c r="E9" s="22">
        <f>ROUND(57/('Hintergrund Berechnung'!$N$939*(C9^0.450818786555515)),3)</f>
        <v>9.202</v>
      </c>
      <c r="F9" s="22">
        <f>ROUND('Hintergrund Berechnung'!$O$941,3)</f>
        <v>8.43</v>
      </c>
      <c r="G9" s="20">
        <f>ROUND('Hintergrund Berechnung'!$J$941,3)</f>
        <v>3.7839999999999998</v>
      </c>
      <c r="I9" s="21">
        <v>29</v>
      </c>
      <c r="J9" s="22">
        <f>ROUND(180/('Hintergrund Berechnung'!$I$939*(I9^0.70558407859294)),3)</f>
        <v>3.1829999999999998</v>
      </c>
      <c r="K9" s="22">
        <f>ROUND(45/('Hintergrund Berechnung'!$N$939*(I9^0.450818786555515)),3)</f>
        <v>7.2649999999999997</v>
      </c>
      <c r="L9" s="22">
        <f>ROUND('Hintergrund Berechnung'!$O$942,3)</f>
        <v>6.7770000000000001</v>
      </c>
      <c r="M9" s="20">
        <f>ROUND('Hintergrund Berechnung'!$J$942,3)</f>
        <v>3.0630000000000002</v>
      </c>
    </row>
    <row r="10" spans="3:13" ht="15" x14ac:dyDescent="0.25">
      <c r="C10" s="21">
        <v>30</v>
      </c>
      <c r="D10" s="22">
        <f>ROUND(150/('Hintergrund Berechnung'!$I$939*(C10^0.70558407859294)),3)</f>
        <v>2.589</v>
      </c>
      <c r="E10" s="22">
        <f>ROUND(57/('Hintergrund Berechnung'!$N$939*(C10^0.450818786555515)),3)</f>
        <v>9.0630000000000006</v>
      </c>
      <c r="F10" s="22">
        <f>ROUND('Hintergrund Berechnung'!$O$941,3)</f>
        <v>8.43</v>
      </c>
      <c r="G10" s="20">
        <f>ROUND('Hintergrund Berechnung'!$J$941,3)</f>
        <v>3.7839999999999998</v>
      </c>
      <c r="I10" s="21">
        <v>30</v>
      </c>
      <c r="J10" s="22">
        <f>ROUND(180/('Hintergrund Berechnung'!$I$939*(I10^0.70558407859294)),3)</f>
        <v>3.1070000000000002</v>
      </c>
      <c r="K10" s="22">
        <f>ROUND(45/('Hintergrund Berechnung'!$N$939*(I10^0.450818786555515)),3)</f>
        <v>7.1550000000000002</v>
      </c>
      <c r="L10" s="22">
        <f>ROUND('Hintergrund Berechnung'!$O$942,3)</f>
        <v>6.7770000000000001</v>
      </c>
      <c r="M10" s="20">
        <f>ROUND('Hintergrund Berechnung'!$J$942,3)</f>
        <v>3.0630000000000002</v>
      </c>
    </row>
    <row r="11" spans="3:13" ht="15" x14ac:dyDescent="0.25">
      <c r="C11" s="21">
        <v>31</v>
      </c>
      <c r="D11" s="22">
        <f>ROUND(150/('Hintergrund Berechnung'!$I$939*(C11^0.70558407859294)),3)</f>
        <v>2.5299999999999998</v>
      </c>
      <c r="E11" s="22">
        <f>ROUND(57/('Hintergrund Berechnung'!$N$939*(C11^0.450818786555515)),3)</f>
        <v>8.93</v>
      </c>
      <c r="F11" s="22">
        <f>ROUND('Hintergrund Berechnung'!$O$941,3)</f>
        <v>8.43</v>
      </c>
      <c r="G11" s="20">
        <f>ROUND('Hintergrund Berechnung'!$J$941,3)</f>
        <v>3.7839999999999998</v>
      </c>
      <c r="I11" s="21">
        <v>31</v>
      </c>
      <c r="J11" s="22">
        <f>ROUND(180/('Hintergrund Berechnung'!$I$939*(I11^0.70558407859294)),3)</f>
        <v>3.036</v>
      </c>
      <c r="K11" s="22">
        <f>ROUND(45/('Hintergrund Berechnung'!$N$939*(I11^0.450818786555515)),3)</f>
        <v>7.05</v>
      </c>
      <c r="L11" s="22">
        <f>ROUND('Hintergrund Berechnung'!$O$942,3)</f>
        <v>6.7770000000000001</v>
      </c>
      <c r="M11" s="20">
        <f>ROUND('Hintergrund Berechnung'!$J$942,3)</f>
        <v>3.0630000000000002</v>
      </c>
    </row>
    <row r="12" spans="3:13" ht="15" x14ac:dyDescent="0.25">
      <c r="C12" s="21">
        <v>32</v>
      </c>
      <c r="D12" s="22">
        <f>ROUND(150/('Hintergrund Berechnung'!$I$939*(C12^0.70558407859294)),3)</f>
        <v>2.4740000000000002</v>
      </c>
      <c r="E12" s="22">
        <f>ROUND(57/('Hintergrund Berechnung'!$N$939*(C12^0.450818786555515)),3)</f>
        <v>8.8030000000000008</v>
      </c>
      <c r="F12" s="22">
        <f>ROUND('Hintergrund Berechnung'!$O$941,3)</f>
        <v>8.43</v>
      </c>
      <c r="G12" s="20">
        <f>ROUND('Hintergrund Berechnung'!$J$941,3)</f>
        <v>3.7839999999999998</v>
      </c>
      <c r="I12" s="21">
        <v>32</v>
      </c>
      <c r="J12" s="22">
        <f>ROUND(180/('Hintergrund Berechnung'!$I$939*(I12^0.70558407859294)),3)</f>
        <v>2.9689999999999999</v>
      </c>
      <c r="K12" s="22">
        <f>ROUND(45/('Hintergrund Berechnung'!$N$939*(I12^0.450818786555515)),3)</f>
        <v>6.95</v>
      </c>
      <c r="L12" s="22">
        <f>ROUND('Hintergrund Berechnung'!$O$942,3)</f>
        <v>6.7770000000000001</v>
      </c>
      <c r="M12" s="20">
        <f>ROUND('Hintergrund Berechnung'!$J$942,3)</f>
        <v>3.0630000000000002</v>
      </c>
    </row>
    <row r="13" spans="3:13" ht="15" x14ac:dyDescent="0.25">
      <c r="C13" s="21">
        <v>33</v>
      </c>
      <c r="D13" s="22">
        <f>ROUND(150/('Hintergrund Berechnung'!$I$939*(C13^0.70558407859294)),3)</f>
        <v>2.4209999999999998</v>
      </c>
      <c r="E13" s="22">
        <f>ROUND(57/('Hintergrund Berechnung'!$N$939*(C13^0.450818786555515)),3)</f>
        <v>8.6820000000000004</v>
      </c>
      <c r="F13" s="22">
        <f>ROUND('Hintergrund Berechnung'!$O$941,3)</f>
        <v>8.43</v>
      </c>
      <c r="G13" s="20">
        <f>ROUND('Hintergrund Berechnung'!$J$941,3)</f>
        <v>3.7839999999999998</v>
      </c>
      <c r="I13" s="21">
        <v>33</v>
      </c>
      <c r="J13" s="22">
        <f>ROUND(180/('Hintergrund Berechnung'!$I$939*(I13^0.70558407859294)),3)</f>
        <v>2.9049999999999998</v>
      </c>
      <c r="K13" s="22">
        <f>ROUND(45/('Hintergrund Berechnung'!$N$939*(I13^0.450818786555515)),3)</f>
        <v>6.8540000000000001</v>
      </c>
      <c r="L13" s="22">
        <f>ROUND('Hintergrund Berechnung'!$O$942,3)</f>
        <v>6.7770000000000001</v>
      </c>
      <c r="M13" s="20">
        <f>ROUND('Hintergrund Berechnung'!$J$942,3)</f>
        <v>3.0630000000000002</v>
      </c>
    </row>
    <row r="14" spans="3:13" ht="15" x14ac:dyDescent="0.25">
      <c r="C14" s="21">
        <v>34</v>
      </c>
      <c r="D14" s="22">
        <f>ROUND(150/('Hintergrund Berechnung'!$I$939*(C14^0.70558407859294)),3)</f>
        <v>2.371</v>
      </c>
      <c r="E14" s="22">
        <f>ROUND(57/('Hintergrund Berechnung'!$N$939*(C14^0.450818786555515)),3)</f>
        <v>8.5649999999999995</v>
      </c>
      <c r="F14" s="22">
        <f>ROUND('Hintergrund Berechnung'!$O$941,3)</f>
        <v>8.43</v>
      </c>
      <c r="G14" s="20">
        <f>ROUND('Hintergrund Berechnung'!$J$941,3)</f>
        <v>3.7839999999999998</v>
      </c>
      <c r="I14" s="21">
        <v>34</v>
      </c>
      <c r="J14" s="22">
        <f>ROUND(180/('Hintergrund Berechnung'!$I$939*(I14^0.70558407859294)),3)</f>
        <v>2.8450000000000002</v>
      </c>
      <c r="K14" s="22">
        <f>ROUND(45/('Hintergrund Berechnung'!$N$939*(I14^0.450818786555515)),3)</f>
        <v>6.7619999999999996</v>
      </c>
      <c r="L14" s="22">
        <f>ROUND('Hintergrund Berechnung'!$O$942,3)</f>
        <v>6.7770000000000001</v>
      </c>
      <c r="M14" s="20">
        <f>ROUND('Hintergrund Berechnung'!$J$942,3)</f>
        <v>3.0630000000000002</v>
      </c>
    </row>
    <row r="15" spans="3:13" ht="15" x14ac:dyDescent="0.25">
      <c r="C15" s="21">
        <v>35</v>
      </c>
      <c r="D15" s="22">
        <f>ROUND(150/('Hintergrund Berechnung'!$I$939*(C15^0.70558407859294)),3)</f>
        <v>2.323</v>
      </c>
      <c r="E15" s="22">
        <f>ROUND(57/('Hintergrund Berechnung'!$N$939*(C15^0.450818786555515)),3)</f>
        <v>8.4540000000000006</v>
      </c>
      <c r="F15" s="22">
        <f>ROUND('Hintergrund Berechnung'!$O$941,3)</f>
        <v>8.43</v>
      </c>
      <c r="G15" s="20">
        <f>ROUND('Hintergrund Berechnung'!$J$941,3)</f>
        <v>3.7839999999999998</v>
      </c>
      <c r="I15" s="21">
        <v>35</v>
      </c>
      <c r="J15" s="22">
        <f>ROUND(180/('Hintergrund Berechnung'!$I$939*(I15^0.70558407859294)),3)</f>
        <v>2.7869999999999999</v>
      </c>
      <c r="K15" s="22">
        <f>ROUND(45/('Hintergrund Berechnung'!$N$939*(I15^0.450818786555515)),3)</f>
        <v>6.6740000000000004</v>
      </c>
      <c r="L15" s="22">
        <f>ROUND('Hintergrund Berechnung'!$O$942,3)</f>
        <v>6.7770000000000001</v>
      </c>
      <c r="M15" s="20">
        <f>ROUND('Hintergrund Berechnung'!$J$942,3)</f>
        <v>3.0630000000000002</v>
      </c>
    </row>
    <row r="16" spans="3:13" ht="15" x14ac:dyDescent="0.25">
      <c r="C16" s="21">
        <v>36</v>
      </c>
      <c r="D16" s="22">
        <f>ROUND(150/('Hintergrund Berechnung'!$I$939*(C16^0.70558407859294)),3)</f>
        <v>2.2770000000000001</v>
      </c>
      <c r="E16" s="22">
        <f>ROUND(57/('Hintergrund Berechnung'!$N$939*(C16^0.450818786555515)),3)</f>
        <v>8.3480000000000008</v>
      </c>
      <c r="F16" s="22">
        <f>ROUND('Hintergrund Berechnung'!$O$941,3)</f>
        <v>8.43</v>
      </c>
      <c r="G16" s="20">
        <f>ROUND('Hintergrund Berechnung'!$J$941,3)</f>
        <v>3.7839999999999998</v>
      </c>
      <c r="I16" s="21">
        <v>36</v>
      </c>
      <c r="J16" s="22">
        <f>ROUND(180/('Hintergrund Berechnung'!$I$939*(I16^0.70558407859294)),3)</f>
        <v>2.7320000000000002</v>
      </c>
      <c r="K16" s="22">
        <f>ROUND(45/('Hintergrund Berechnung'!$N$939*(I16^0.450818786555515)),3)</f>
        <v>6.59</v>
      </c>
      <c r="L16" s="22">
        <f>ROUND('Hintergrund Berechnung'!$O$942,3)</f>
        <v>6.7770000000000001</v>
      </c>
      <c r="M16" s="20">
        <f>ROUND('Hintergrund Berechnung'!$J$942,3)</f>
        <v>3.0630000000000002</v>
      </c>
    </row>
    <row r="17" spans="3:13" ht="15" x14ac:dyDescent="0.25">
      <c r="C17" s="21">
        <v>37</v>
      </c>
      <c r="D17" s="22">
        <f>ROUND(150/('Hintergrund Berechnung'!$I$939*(C17^0.70558407859294)),3)</f>
        <v>2.2330000000000001</v>
      </c>
      <c r="E17" s="22">
        <f>ROUND(57/('Hintergrund Berechnung'!$N$939*(C17^0.450818786555515)),3)</f>
        <v>8.2449999999999992</v>
      </c>
      <c r="F17" s="22">
        <f>ROUND('Hintergrund Berechnung'!$O$941,3)</f>
        <v>8.43</v>
      </c>
      <c r="G17" s="20">
        <f>ROUND('Hintergrund Berechnung'!$J$941,3)</f>
        <v>3.7839999999999998</v>
      </c>
      <c r="I17" s="21">
        <v>37</v>
      </c>
      <c r="J17" s="22">
        <f>ROUND(180/('Hintergrund Berechnung'!$I$939*(I17^0.70558407859294)),3)</f>
        <v>2.68</v>
      </c>
      <c r="K17" s="22">
        <f>ROUND(45/('Hintergrund Berechnung'!$N$939*(I17^0.450818786555515)),3)</f>
        <v>6.5090000000000003</v>
      </c>
      <c r="L17" s="22">
        <f>ROUND('Hintergrund Berechnung'!$O$942,3)</f>
        <v>6.7770000000000001</v>
      </c>
      <c r="M17" s="20">
        <f>ROUND('Hintergrund Berechnung'!$J$942,3)</f>
        <v>3.0630000000000002</v>
      </c>
    </row>
    <row r="18" spans="3:13" ht="15" x14ac:dyDescent="0.25">
      <c r="C18" s="21">
        <v>38</v>
      </c>
      <c r="D18" s="22">
        <f>ROUND(150/('Hintergrund Berechnung'!$I$939*(C18^0.70558407859294)),3)</f>
        <v>2.1920000000000002</v>
      </c>
      <c r="E18" s="22">
        <f>ROUND(57/('Hintergrund Berechnung'!$N$939*(C18^0.450818786555515)),3)</f>
        <v>8.1470000000000002</v>
      </c>
      <c r="F18" s="22">
        <f>ROUND('Hintergrund Berechnung'!$O$941,3)</f>
        <v>8.43</v>
      </c>
      <c r="G18" s="20">
        <f>ROUND('Hintergrund Berechnung'!$J$941,3)</f>
        <v>3.7839999999999998</v>
      </c>
      <c r="I18" s="21">
        <v>38</v>
      </c>
      <c r="J18" s="22">
        <f>ROUND(180/('Hintergrund Berechnung'!$I$939*(I18^0.70558407859294)),3)</f>
        <v>2.63</v>
      </c>
      <c r="K18" s="22">
        <f>ROUND(45/('Hintergrund Berechnung'!$N$939*(I18^0.450818786555515)),3)</f>
        <v>6.4320000000000004</v>
      </c>
      <c r="L18" s="22">
        <f>ROUND('Hintergrund Berechnung'!$O$942,3)</f>
        <v>6.7770000000000001</v>
      </c>
      <c r="M18" s="20">
        <f>ROUND('Hintergrund Berechnung'!$J$942,3)</f>
        <v>3.0630000000000002</v>
      </c>
    </row>
    <row r="19" spans="3:13" ht="15" x14ac:dyDescent="0.25">
      <c r="C19" s="21">
        <v>39</v>
      </c>
      <c r="D19" s="22">
        <f>ROUND(150/('Hintergrund Berechnung'!$I$939*(C19^0.70558407859294)),3)</f>
        <v>2.1520000000000001</v>
      </c>
      <c r="E19" s="22">
        <f>ROUND(57/('Hintergrund Berechnung'!$N$939*(C19^0.450818786555515)),3)</f>
        <v>8.0519999999999996</v>
      </c>
      <c r="F19" s="22">
        <f>ROUND('Hintergrund Berechnung'!$O$941,3)</f>
        <v>8.43</v>
      </c>
      <c r="G19" s="20">
        <f>ROUND('Hintergrund Berechnung'!$J$941,3)</f>
        <v>3.7839999999999998</v>
      </c>
      <c r="I19" s="21">
        <v>39</v>
      </c>
      <c r="J19" s="22">
        <f>ROUND(180/('Hintergrund Berechnung'!$I$939*(I19^0.70558407859294)),3)</f>
        <v>2.5819999999999999</v>
      </c>
      <c r="K19" s="22">
        <f>ROUND(45/('Hintergrund Berechnung'!$N$939*(I19^0.450818786555515)),3)</f>
        <v>6.3570000000000002</v>
      </c>
      <c r="L19" s="22">
        <f>ROUND('Hintergrund Berechnung'!$O$942,3)</f>
        <v>6.7770000000000001</v>
      </c>
      <c r="M19" s="20">
        <f>ROUND('Hintergrund Berechnung'!$J$942,3)</f>
        <v>3.0630000000000002</v>
      </c>
    </row>
    <row r="20" spans="3:13" ht="15" x14ac:dyDescent="0.25">
      <c r="C20" s="21">
        <v>40</v>
      </c>
      <c r="D20" s="22">
        <f>ROUND(150/('Hintergrund Berechnung'!$I$939*(C20^0.70558407859294)),3)</f>
        <v>2.1139999999999999</v>
      </c>
      <c r="E20" s="22">
        <f>ROUND(57/('Hintergrund Berechnung'!$N$939*(C20^0.450818786555515)),3)</f>
        <v>7.96</v>
      </c>
      <c r="F20" s="22">
        <f>ROUND('Hintergrund Berechnung'!$O$941,3)</f>
        <v>8.43</v>
      </c>
      <c r="G20" s="20">
        <f>ROUND('Hintergrund Berechnung'!$J$941,3)</f>
        <v>3.7839999999999998</v>
      </c>
      <c r="I20" s="21">
        <v>40</v>
      </c>
      <c r="J20" s="22">
        <f>ROUND(180/('Hintergrund Berechnung'!$I$939*(I20^0.70558407859294)),3)</f>
        <v>2.5369999999999999</v>
      </c>
      <c r="K20" s="22">
        <f>ROUND(45/('Hintergrund Berechnung'!$N$939*(I20^0.450818786555515)),3)</f>
        <v>6.2850000000000001</v>
      </c>
      <c r="L20" s="22">
        <f>ROUND('Hintergrund Berechnung'!$O$942,3)</f>
        <v>6.7770000000000001</v>
      </c>
      <c r="M20" s="20">
        <f>ROUND('Hintergrund Berechnung'!$J$942,3)</f>
        <v>3.0630000000000002</v>
      </c>
    </row>
    <row r="21" spans="3:13" ht="15" x14ac:dyDescent="0.25">
      <c r="C21" s="21">
        <v>41</v>
      </c>
      <c r="D21" s="22">
        <f>ROUND(150/('Hintergrund Berechnung'!$I$939*(C21^0.70558407859294)),3)</f>
        <v>2.077</v>
      </c>
      <c r="E21" s="22">
        <f>ROUND(57/('Hintergrund Berechnung'!$N$939*(C21^0.450818786555515)),3)</f>
        <v>7.8719999999999999</v>
      </c>
      <c r="F21" s="22">
        <f>ROUND('Hintergrund Berechnung'!$O$941,3)</f>
        <v>8.43</v>
      </c>
      <c r="G21" s="20">
        <f>ROUND('Hintergrund Berechnung'!$J$941,3)</f>
        <v>3.7839999999999998</v>
      </c>
      <c r="I21" s="21">
        <v>41</v>
      </c>
      <c r="J21" s="22">
        <f>ROUND(180/('Hintergrund Berechnung'!$I$939*(I21^0.70558407859294)),3)</f>
        <v>2.4929999999999999</v>
      </c>
      <c r="K21" s="22">
        <f>ROUND(45/('Hintergrund Berechnung'!$N$939*(I21^0.450818786555515)),3)</f>
        <v>6.2149999999999999</v>
      </c>
      <c r="L21" s="22">
        <f>ROUND('Hintergrund Berechnung'!$O$942,3)</f>
        <v>6.7770000000000001</v>
      </c>
      <c r="M21" s="20">
        <f>ROUND('Hintergrund Berechnung'!$J$942,3)</f>
        <v>3.0630000000000002</v>
      </c>
    </row>
    <row r="22" spans="3:13" ht="15" x14ac:dyDescent="0.25">
      <c r="C22" s="21">
        <v>42</v>
      </c>
      <c r="D22" s="22">
        <f>ROUND(150/('Hintergrund Berechnung'!$I$939*(C22^0.70558407859294)),3)</f>
        <v>2.0419999999999998</v>
      </c>
      <c r="E22" s="22">
        <f>ROUND(57/('Hintergrund Berechnung'!$N$939*(C22^0.450818786555515)),3)</f>
        <v>7.7869999999999999</v>
      </c>
      <c r="F22" s="22">
        <f>ROUND('Hintergrund Berechnung'!$O$941,3)</f>
        <v>8.43</v>
      </c>
      <c r="G22" s="20">
        <f>ROUND('Hintergrund Berechnung'!$J$941,3)</f>
        <v>3.7839999999999998</v>
      </c>
      <c r="I22" s="21">
        <v>42</v>
      </c>
      <c r="J22" s="22">
        <f>ROUND(180/('Hintergrund Berechnung'!$I$939*(I22^0.70558407859294)),3)</f>
        <v>2.4510000000000001</v>
      </c>
      <c r="K22" s="22">
        <f>ROUND(45/('Hintergrund Berechnung'!$N$939*(I22^0.450818786555515)),3)</f>
        <v>6.1479999999999997</v>
      </c>
      <c r="L22" s="22">
        <f>ROUND('Hintergrund Berechnung'!$O$942,3)</f>
        <v>6.7770000000000001</v>
      </c>
      <c r="M22" s="20">
        <f>ROUND('Hintergrund Berechnung'!$J$942,3)</f>
        <v>3.0630000000000002</v>
      </c>
    </row>
    <row r="23" spans="3:13" ht="15" x14ac:dyDescent="0.25">
      <c r="C23" s="21">
        <v>43</v>
      </c>
      <c r="D23" s="22">
        <f>ROUND(150/('Hintergrund Berechnung'!$I$939*(C23^0.70558407859294)),3)</f>
        <v>2.0089999999999999</v>
      </c>
      <c r="E23" s="22">
        <f>ROUND(57/('Hintergrund Berechnung'!$N$939*(C23^0.450818786555515)),3)</f>
        <v>7.7050000000000001</v>
      </c>
      <c r="F23" s="22">
        <f>ROUND('Hintergrund Berechnung'!$O$941,3)</f>
        <v>8.43</v>
      </c>
      <c r="G23" s="20">
        <f>ROUND('Hintergrund Berechnung'!$J$941,3)</f>
        <v>3.7839999999999998</v>
      </c>
      <c r="I23" s="21">
        <v>43</v>
      </c>
      <c r="J23" s="22">
        <f>ROUND(180/('Hintergrund Berechnung'!$I$939*(I23^0.70558407859294)),3)</f>
        <v>2.41</v>
      </c>
      <c r="K23" s="22">
        <f>ROUND(45/('Hintergrund Berechnung'!$N$939*(I23^0.450818786555515)),3)</f>
        <v>6.0830000000000002</v>
      </c>
      <c r="L23" s="22">
        <f>ROUND('Hintergrund Berechnung'!$O$942,3)</f>
        <v>6.7770000000000001</v>
      </c>
      <c r="M23" s="20">
        <f>ROUND('Hintergrund Berechnung'!$J$942,3)</f>
        <v>3.0630000000000002</v>
      </c>
    </row>
    <row r="24" spans="3:13" ht="15" x14ac:dyDescent="0.25">
      <c r="C24" s="21">
        <v>44</v>
      </c>
      <c r="D24" s="22">
        <f>ROUND(150/('Hintergrund Berechnung'!$I$939*(C24^0.70558407859294)),3)</f>
        <v>1.976</v>
      </c>
      <c r="E24" s="22">
        <f>ROUND(57/('Hintergrund Berechnung'!$N$939*(C24^0.450818786555515)),3)</f>
        <v>7.6260000000000003</v>
      </c>
      <c r="F24" s="22">
        <f>ROUND('Hintergrund Berechnung'!$O$941,3)</f>
        <v>8.43</v>
      </c>
      <c r="G24" s="20">
        <f>ROUND('Hintergrund Berechnung'!$J$941,3)</f>
        <v>3.7839999999999998</v>
      </c>
      <c r="I24" s="21">
        <v>44</v>
      </c>
      <c r="J24" s="22">
        <f>ROUND(180/('Hintergrund Berechnung'!$I$939*(I24^0.70558407859294)),3)</f>
        <v>2.3719999999999999</v>
      </c>
      <c r="K24" s="22">
        <f>ROUND(45/('Hintergrund Berechnung'!$N$939*(I24^0.450818786555515)),3)</f>
        <v>6.02</v>
      </c>
      <c r="L24" s="22">
        <f>ROUND('Hintergrund Berechnung'!$O$942,3)</f>
        <v>6.7770000000000001</v>
      </c>
      <c r="M24" s="20">
        <f>ROUND('Hintergrund Berechnung'!$J$942,3)</f>
        <v>3.0630000000000002</v>
      </c>
    </row>
    <row r="25" spans="3:13" ht="15" x14ac:dyDescent="0.25">
      <c r="C25" s="21">
        <v>45</v>
      </c>
      <c r="D25" s="22">
        <f>ROUND(150/('Hintergrund Berechnung'!$I$939*(C25^0.70558407859294)),3)</f>
        <v>1.9450000000000001</v>
      </c>
      <c r="E25" s="22">
        <f>ROUND(57/('Hintergrund Berechnung'!$N$939*(C25^0.450818786555515)),3)</f>
        <v>7.5490000000000004</v>
      </c>
      <c r="F25" s="22">
        <f>ROUND('Hintergrund Berechnung'!$O$941,3)</f>
        <v>8.43</v>
      </c>
      <c r="G25" s="20">
        <f>ROUND('Hintergrund Berechnung'!$J$941,3)</f>
        <v>3.7839999999999998</v>
      </c>
      <c r="I25" s="21">
        <v>45</v>
      </c>
      <c r="J25" s="22">
        <f>ROUND(180/('Hintergrund Berechnung'!$I$939*(I25^0.70558407859294)),3)</f>
        <v>2.3340000000000001</v>
      </c>
      <c r="K25" s="22">
        <f>ROUND(45/('Hintergrund Berechnung'!$N$939*(I25^0.450818786555515)),3)</f>
        <v>5.96</v>
      </c>
      <c r="L25" s="22">
        <f>ROUND('Hintergrund Berechnung'!$O$942,3)</f>
        <v>6.7770000000000001</v>
      </c>
      <c r="M25" s="20">
        <f>ROUND('Hintergrund Berechnung'!$J$942,3)</f>
        <v>3.0630000000000002</v>
      </c>
    </row>
    <row r="26" spans="3:13" ht="15" x14ac:dyDescent="0.25">
      <c r="C26" s="21">
        <v>46</v>
      </c>
      <c r="D26" s="22">
        <f>ROUND(150/('Hintergrund Berechnung'!$I$939*(C26^0.70558407859294)),3)</f>
        <v>1.915</v>
      </c>
      <c r="E26" s="22">
        <f>ROUND(57/('Hintergrund Berechnung'!$N$939*(C26^0.450818786555515)),3)</f>
        <v>7.4740000000000002</v>
      </c>
      <c r="F26" s="22">
        <f>ROUND('Hintergrund Berechnung'!$O$941,3)</f>
        <v>8.43</v>
      </c>
      <c r="G26" s="20">
        <f>ROUND('Hintergrund Berechnung'!$J$941,3)</f>
        <v>3.7839999999999998</v>
      </c>
      <c r="I26" s="21">
        <v>46</v>
      </c>
      <c r="J26" s="22">
        <f>ROUND(180/('Hintergrund Berechnung'!$I$939*(I26^0.70558407859294)),3)</f>
        <v>2.298</v>
      </c>
      <c r="K26" s="22">
        <f>ROUND(45/('Hintergrund Berechnung'!$N$939*(I26^0.450818786555515)),3)</f>
        <v>5.9009999999999998</v>
      </c>
      <c r="L26" s="22">
        <f>ROUND('Hintergrund Berechnung'!$O$942,3)</f>
        <v>6.7770000000000001</v>
      </c>
      <c r="M26" s="20">
        <f>ROUND('Hintergrund Berechnung'!$J$942,3)</f>
        <v>3.0630000000000002</v>
      </c>
    </row>
    <row r="27" spans="3:13" ht="15" x14ac:dyDescent="0.25">
      <c r="C27" s="21">
        <v>47</v>
      </c>
      <c r="D27" s="22">
        <f>ROUND(150/('Hintergrund Berechnung'!$I$939*(C27^0.70558407859294)),3)</f>
        <v>1.8859999999999999</v>
      </c>
      <c r="E27" s="22">
        <f>ROUND(57/('Hintergrund Berechnung'!$N$939*(C27^0.450818786555515)),3)</f>
        <v>7.4020000000000001</v>
      </c>
      <c r="F27" s="22">
        <f>ROUND('Hintergrund Berechnung'!$O$941,3)</f>
        <v>8.43</v>
      </c>
      <c r="G27" s="20">
        <f>ROUND('Hintergrund Berechnung'!$J$941,3)</f>
        <v>3.7839999999999998</v>
      </c>
      <c r="I27" s="21">
        <v>47</v>
      </c>
      <c r="J27" s="22">
        <f>ROUND(180/('Hintergrund Berechnung'!$I$939*(I27^0.70558407859294)),3)</f>
        <v>2.2639999999999998</v>
      </c>
      <c r="K27" s="22">
        <f>ROUND(45/('Hintergrund Berechnung'!$N$939*(I27^0.450818786555515)),3)</f>
        <v>5.8440000000000003</v>
      </c>
      <c r="L27" s="22">
        <f>ROUND('Hintergrund Berechnung'!$O$942,3)</f>
        <v>6.7770000000000001</v>
      </c>
      <c r="M27" s="20">
        <f>ROUND('Hintergrund Berechnung'!$J$942,3)</f>
        <v>3.0630000000000002</v>
      </c>
    </row>
    <row r="28" spans="3:13" ht="15" x14ac:dyDescent="0.25">
      <c r="C28" s="21">
        <v>48</v>
      </c>
      <c r="D28" s="22">
        <f>ROUND(150/('Hintergrund Berechnung'!$I$939*(C28^0.70558407859294)),3)</f>
        <v>1.859</v>
      </c>
      <c r="E28" s="22">
        <f>ROUND(57/('Hintergrund Berechnung'!$N$939*(C28^0.450818786555515)),3)</f>
        <v>7.3319999999999999</v>
      </c>
      <c r="F28" s="22">
        <f>ROUND('Hintergrund Berechnung'!$O$941,3)</f>
        <v>8.43</v>
      </c>
      <c r="G28" s="20">
        <f>ROUND('Hintergrund Berechnung'!$J$941,3)</f>
        <v>3.7839999999999998</v>
      </c>
      <c r="I28" s="21">
        <v>48</v>
      </c>
      <c r="J28" s="22">
        <f>ROUND(180/('Hintergrund Berechnung'!$I$939*(I28^0.70558407859294)),3)</f>
        <v>2.23</v>
      </c>
      <c r="K28" s="22">
        <f>ROUND(45/('Hintergrund Berechnung'!$N$939*(I28^0.450818786555515)),3)</f>
        <v>5.7889999999999997</v>
      </c>
      <c r="L28" s="22">
        <f>ROUND('Hintergrund Berechnung'!$O$942,3)</f>
        <v>6.7770000000000001</v>
      </c>
      <c r="M28" s="20">
        <f>ROUND('Hintergrund Berechnung'!$J$942,3)</f>
        <v>3.0630000000000002</v>
      </c>
    </row>
    <row r="29" spans="3:13" ht="15" x14ac:dyDescent="0.25">
      <c r="C29" s="21">
        <v>49</v>
      </c>
      <c r="D29" s="22">
        <f>ROUND(150/('Hintergrund Berechnung'!$I$939*(C29^0.70558407859294)),3)</f>
        <v>1.8320000000000001</v>
      </c>
      <c r="E29" s="22">
        <f>ROUND(57/('Hintergrund Berechnung'!$N$939*(C29^0.450818786555515)),3)</f>
        <v>7.2640000000000002</v>
      </c>
      <c r="F29" s="22">
        <f>ROUND('Hintergrund Berechnung'!$O$941,3)</f>
        <v>8.43</v>
      </c>
      <c r="G29" s="20">
        <f>ROUND('Hintergrund Berechnung'!$J$941,3)</f>
        <v>3.7839999999999998</v>
      </c>
      <c r="I29" s="21">
        <v>49</v>
      </c>
      <c r="J29" s="22">
        <f>ROUND(180/('Hintergrund Berechnung'!$I$939*(I29^0.70558407859294)),3)</f>
        <v>2.198</v>
      </c>
      <c r="K29" s="22">
        <f>ROUND(45/('Hintergrund Berechnung'!$N$939*(I29^0.450818786555515)),3)</f>
        <v>5.7350000000000003</v>
      </c>
      <c r="L29" s="22">
        <f>ROUND('Hintergrund Berechnung'!$O$942,3)</f>
        <v>6.7770000000000001</v>
      </c>
      <c r="M29" s="20">
        <f>ROUND('Hintergrund Berechnung'!$J$942,3)</f>
        <v>3.0630000000000002</v>
      </c>
    </row>
    <row r="30" spans="3:13" ht="15" x14ac:dyDescent="0.25">
      <c r="C30" s="21">
        <v>50</v>
      </c>
      <c r="D30" s="22">
        <f>ROUND(150/('Hintergrund Berechnung'!$I$939*(C30^0.70558407859294)),3)</f>
        <v>1.806</v>
      </c>
      <c r="E30" s="22">
        <f>ROUND(57/('Hintergrund Berechnung'!$N$939*(C30^0.450818786555515)),3)</f>
        <v>7.1989999999999998</v>
      </c>
      <c r="F30" s="22">
        <f>ROUND('Hintergrund Berechnung'!$O$941,3)</f>
        <v>8.43</v>
      </c>
      <c r="G30" s="20">
        <f>ROUND('Hintergrund Berechnung'!$J$941,3)</f>
        <v>3.7839999999999998</v>
      </c>
      <c r="I30" s="21">
        <v>50</v>
      </c>
      <c r="J30" s="22">
        <f>ROUND(180/('Hintergrund Berechnung'!$I$939*(I30^0.70558407859294)),3)</f>
        <v>2.1669999999999998</v>
      </c>
      <c r="K30" s="22">
        <f>ROUND(45/('Hintergrund Berechnung'!$N$939*(I30^0.450818786555515)),3)</f>
        <v>5.6829999999999998</v>
      </c>
      <c r="L30" s="22">
        <f>ROUND('Hintergrund Berechnung'!$O$942,3)</f>
        <v>6.7770000000000001</v>
      </c>
      <c r="M30" s="20">
        <f>ROUND('Hintergrund Berechnung'!$J$942,3)</f>
        <v>3.0630000000000002</v>
      </c>
    </row>
    <row r="31" spans="3:13" ht="15" x14ac:dyDescent="0.25">
      <c r="C31" s="21">
        <v>51</v>
      </c>
      <c r="D31" s="22">
        <f>ROUND(150/('Hintergrund Berechnung'!$I$939*(C31^0.70558407859294)),3)</f>
        <v>1.7809999999999999</v>
      </c>
      <c r="E31" s="22">
        <f>ROUND(57/('Hintergrund Berechnung'!$N$939*(C31^0.450818786555515)),3)</f>
        <v>7.1349999999999998</v>
      </c>
      <c r="F31" s="22">
        <f>ROUND('Hintergrund Berechnung'!$O$941,3)</f>
        <v>8.43</v>
      </c>
      <c r="G31" s="20">
        <f>ROUND('Hintergrund Berechnung'!$J$941,3)</f>
        <v>3.7839999999999998</v>
      </c>
      <c r="I31" s="21">
        <v>51</v>
      </c>
      <c r="J31" s="22">
        <f>ROUND(180/('Hintergrund Berechnung'!$I$939*(I31^0.70558407859294)),3)</f>
        <v>2.137</v>
      </c>
      <c r="K31" s="22">
        <f>ROUND(45/('Hintergrund Berechnung'!$N$939*(I31^0.450818786555515)),3)</f>
        <v>5.633</v>
      </c>
      <c r="L31" s="22">
        <f>ROUND('Hintergrund Berechnung'!$O$942,3)</f>
        <v>6.7770000000000001</v>
      </c>
      <c r="M31" s="20">
        <f>ROUND('Hintergrund Berechnung'!$J$942,3)</f>
        <v>3.0630000000000002</v>
      </c>
    </row>
    <row r="32" spans="3:13" ht="15" x14ac:dyDescent="0.25">
      <c r="C32" s="21">
        <v>52</v>
      </c>
      <c r="D32" s="22">
        <f>ROUND(150/('Hintergrund Berechnung'!$I$939*(C32^0.70558407859294)),3)</f>
        <v>1.7569999999999999</v>
      </c>
      <c r="E32" s="22">
        <f>ROUND(57/('Hintergrund Berechnung'!$N$939*(C32^0.450818786555515)),3)</f>
        <v>7.0720000000000001</v>
      </c>
      <c r="F32" s="22">
        <f>ROUND('Hintergrund Berechnung'!$O$941,3)</f>
        <v>8.43</v>
      </c>
      <c r="G32" s="20">
        <f>ROUND('Hintergrund Berechnung'!$J$941,3)</f>
        <v>3.7839999999999998</v>
      </c>
      <c r="I32" s="21">
        <v>52</v>
      </c>
      <c r="J32" s="22">
        <f>ROUND(180/('Hintergrund Berechnung'!$I$939*(I32^0.70558407859294)),3)</f>
        <v>2.1080000000000001</v>
      </c>
      <c r="K32" s="22">
        <f>ROUND(45/('Hintergrund Berechnung'!$N$939*(I32^0.450818786555515)),3)</f>
        <v>5.5830000000000002</v>
      </c>
      <c r="L32" s="22">
        <f>ROUND('Hintergrund Berechnung'!$O$942,3)</f>
        <v>6.7770000000000001</v>
      </c>
      <c r="M32" s="20">
        <f>ROUND('Hintergrund Berechnung'!$J$942,3)</f>
        <v>3.0630000000000002</v>
      </c>
    </row>
    <row r="33" spans="3:13" x14ac:dyDescent="0.3">
      <c r="C33" s="21">
        <v>53</v>
      </c>
      <c r="D33" s="22">
        <f>ROUND(150/('Hintergrund Berechnung'!$I$939*(C33^0.70558407859294)),3)</f>
        <v>1.7330000000000001</v>
      </c>
      <c r="E33" s="22">
        <f>ROUND(57/('Hintergrund Berechnung'!$N$939*(C33^0.450818786555515)),3)</f>
        <v>7.0119999999999996</v>
      </c>
      <c r="F33" s="22">
        <f>ROUND('Hintergrund Berechnung'!$O$941,3)</f>
        <v>8.43</v>
      </c>
      <c r="G33" s="20">
        <f>ROUND('Hintergrund Berechnung'!$J$941,3)</f>
        <v>3.7839999999999998</v>
      </c>
      <c r="I33" s="21">
        <v>53</v>
      </c>
      <c r="J33" s="22">
        <f>ROUND(180/('Hintergrund Berechnung'!$I$939*(I33^0.70558407859294)),3)</f>
        <v>2.08</v>
      </c>
      <c r="K33" s="22">
        <f>ROUND(45/('Hintergrund Berechnung'!$N$939*(I33^0.450818786555515)),3)</f>
        <v>5.5359999999999996</v>
      </c>
      <c r="L33" s="22">
        <f>ROUND('Hintergrund Berechnung'!$O$942,3)</f>
        <v>6.7770000000000001</v>
      </c>
      <c r="M33" s="20">
        <f>ROUND('Hintergrund Berechnung'!$J$942,3)</f>
        <v>3.0630000000000002</v>
      </c>
    </row>
    <row r="34" spans="3:13" x14ac:dyDescent="0.3">
      <c r="C34" s="21">
        <v>54</v>
      </c>
      <c r="D34" s="22">
        <f>ROUND(150/('Hintergrund Berechnung'!$I$939*(C34^0.70558407859294)),3)</f>
        <v>1.71</v>
      </c>
      <c r="E34" s="22">
        <f>ROUND(57/('Hintergrund Berechnung'!$N$939*(C34^0.450818786555515)),3)</f>
        <v>6.9530000000000003</v>
      </c>
      <c r="F34" s="22">
        <f>ROUND('Hintergrund Berechnung'!$O$941,3)</f>
        <v>8.43</v>
      </c>
      <c r="G34" s="20">
        <f>ROUND('Hintergrund Berechnung'!$J$941,3)</f>
        <v>3.7839999999999998</v>
      </c>
      <c r="I34" s="21">
        <v>54</v>
      </c>
      <c r="J34" s="22">
        <f>ROUND(180/('Hintergrund Berechnung'!$I$939*(I34^0.70558407859294)),3)</f>
        <v>2.052</v>
      </c>
      <c r="K34" s="22">
        <f>ROUND(45/('Hintergrund Berechnung'!$N$939*(I34^0.450818786555515)),3)</f>
        <v>5.4889999999999999</v>
      </c>
      <c r="L34" s="22">
        <f>ROUND('Hintergrund Berechnung'!$O$942,3)</f>
        <v>6.7770000000000001</v>
      </c>
      <c r="M34" s="20">
        <f>ROUND('Hintergrund Berechnung'!$J$942,3)</f>
        <v>3.0630000000000002</v>
      </c>
    </row>
    <row r="35" spans="3:13" x14ac:dyDescent="0.3">
      <c r="C35" s="21">
        <v>55</v>
      </c>
      <c r="D35" s="22">
        <f>ROUND(150/('Hintergrund Berechnung'!$I$939*(C35^0.70558407859294)),3)</f>
        <v>1.6879999999999999</v>
      </c>
      <c r="E35" s="22">
        <f>ROUND(57/('Hintergrund Berechnung'!$N$939*(C35^0.450818786555515)),3)</f>
        <v>6.8959999999999999</v>
      </c>
      <c r="F35" s="22">
        <f>ROUND('Hintergrund Berechnung'!$O$941,3)</f>
        <v>8.43</v>
      </c>
      <c r="G35" s="20">
        <f>ROUND('Hintergrund Berechnung'!$J$941,3)</f>
        <v>3.7839999999999998</v>
      </c>
      <c r="I35" s="21">
        <v>55</v>
      </c>
      <c r="J35" s="22">
        <f>ROUND(180/('Hintergrund Berechnung'!$I$939*(I35^0.70558407859294)),3)</f>
        <v>2.0259999999999998</v>
      </c>
      <c r="K35" s="22">
        <f>ROUND(45/('Hintergrund Berechnung'!$N$939*(I35^0.450818786555515)),3)</f>
        <v>5.444</v>
      </c>
      <c r="L35" s="22">
        <f>ROUND('Hintergrund Berechnung'!$O$942,3)</f>
        <v>6.7770000000000001</v>
      </c>
      <c r="M35" s="20">
        <f>ROUND('Hintergrund Berechnung'!$J$942,3)</f>
        <v>3.0630000000000002</v>
      </c>
    </row>
    <row r="36" spans="3:13" x14ac:dyDescent="0.3">
      <c r="C36" s="21">
        <v>56</v>
      </c>
      <c r="D36" s="22">
        <f>ROUND(150/('Hintergrund Berechnung'!$I$939*(C36^0.70558407859294)),3)</f>
        <v>1.667</v>
      </c>
      <c r="E36" s="22">
        <f>ROUND(57/('Hintergrund Berechnung'!$N$939*(C36^0.450818786555515)),3)</f>
        <v>6.84</v>
      </c>
      <c r="F36" s="22">
        <f>ROUND('Hintergrund Berechnung'!$O$941,3)</f>
        <v>8.43</v>
      </c>
      <c r="G36" s="20">
        <f>ROUND('Hintergrund Berechnung'!$J$941,3)</f>
        <v>3.7839999999999998</v>
      </c>
      <c r="I36" s="21">
        <v>56</v>
      </c>
      <c r="J36" s="22">
        <f>ROUND(180/('Hintergrund Berechnung'!$I$939*(I36^0.70558407859294)),3)</f>
        <v>2</v>
      </c>
      <c r="K36" s="22">
        <f>ROUND(45/('Hintergrund Berechnung'!$N$939*(I36^0.450818786555515)),3)</f>
        <v>5.4</v>
      </c>
      <c r="L36" s="22">
        <f>ROUND('Hintergrund Berechnung'!$O$942,3)</f>
        <v>6.7770000000000001</v>
      </c>
      <c r="M36" s="20">
        <f>ROUND('Hintergrund Berechnung'!$J$942,3)</f>
        <v>3.0630000000000002</v>
      </c>
    </row>
    <row r="37" spans="3:13" x14ac:dyDescent="0.3">
      <c r="C37" s="21">
        <v>57</v>
      </c>
      <c r="D37" s="22">
        <f>ROUND(150/('Hintergrund Berechnung'!$I$939*(C37^0.70558407859294)),3)</f>
        <v>1.6459999999999999</v>
      </c>
      <c r="E37" s="22">
        <f>ROUND(57/('Hintergrund Berechnung'!$N$939*(C37^0.450818786555515)),3)</f>
        <v>6.7859999999999996</v>
      </c>
      <c r="F37" s="22">
        <f>ROUND('Hintergrund Berechnung'!$O$941,3)</f>
        <v>8.43</v>
      </c>
      <c r="G37" s="20">
        <f>ROUND('Hintergrund Berechnung'!$J$941,3)</f>
        <v>3.7839999999999998</v>
      </c>
      <c r="I37" s="21">
        <v>57</v>
      </c>
      <c r="J37" s="22">
        <f>ROUND(180/('Hintergrund Berechnung'!$I$939*(I37^0.70558407859294)),3)</f>
        <v>1.976</v>
      </c>
      <c r="K37" s="22">
        <f>ROUND(45/('Hintergrund Berechnung'!$N$939*(I37^0.450818786555515)),3)</f>
        <v>5.3570000000000002</v>
      </c>
      <c r="L37" s="22">
        <f>ROUND('Hintergrund Berechnung'!$O$942,3)</f>
        <v>6.7770000000000001</v>
      </c>
      <c r="M37" s="20">
        <f>ROUND('Hintergrund Berechnung'!$J$942,3)</f>
        <v>3.0630000000000002</v>
      </c>
    </row>
    <row r="38" spans="3:13" x14ac:dyDescent="0.3">
      <c r="C38" s="21">
        <v>58</v>
      </c>
      <c r="D38" s="22">
        <f>ROUND(150/('Hintergrund Berechnung'!$I$939*(C38^0.70558407859294)),3)</f>
        <v>1.6259999999999999</v>
      </c>
      <c r="E38" s="22">
        <f>ROUND(57/('Hintergrund Berechnung'!$N$939*(C38^0.450818786555515)),3)</f>
        <v>6.7329999999999997</v>
      </c>
      <c r="F38" s="22">
        <f>ROUND('Hintergrund Berechnung'!$O$941,3)</f>
        <v>8.43</v>
      </c>
      <c r="G38" s="20">
        <f>ROUND('Hintergrund Berechnung'!$J$941,3)</f>
        <v>3.7839999999999998</v>
      </c>
      <c r="I38" s="21">
        <v>58</v>
      </c>
      <c r="J38" s="22">
        <f>ROUND(180/('Hintergrund Berechnung'!$I$939*(I38^0.70558407859294)),3)</f>
        <v>1.952</v>
      </c>
      <c r="K38" s="22">
        <f>ROUND(45/('Hintergrund Berechnung'!$N$939*(I38^0.450818786555515)),3)</f>
        <v>5.3150000000000004</v>
      </c>
      <c r="L38" s="22">
        <f>ROUND('Hintergrund Berechnung'!$O$942,3)</f>
        <v>6.7770000000000001</v>
      </c>
      <c r="M38" s="20">
        <f>ROUND('Hintergrund Berechnung'!$J$942,3)</f>
        <v>3.0630000000000002</v>
      </c>
    </row>
    <row r="39" spans="3:13" x14ac:dyDescent="0.3">
      <c r="C39" s="21">
        <v>59</v>
      </c>
      <c r="D39" s="22">
        <f>ROUND(150/('Hintergrund Berechnung'!$I$939*(C39^0.70558407859294)),3)</f>
        <v>1.607</v>
      </c>
      <c r="E39" s="22">
        <f>ROUND(57/('Hintergrund Berechnung'!$N$939*(C39^0.450818786555515)),3)</f>
        <v>6.681</v>
      </c>
      <c r="F39" s="22">
        <f>ROUND('Hintergrund Berechnung'!$O$941,3)</f>
        <v>8.43</v>
      </c>
      <c r="G39" s="20">
        <f>ROUND('Hintergrund Berechnung'!$J$941,3)</f>
        <v>3.7839999999999998</v>
      </c>
      <c r="I39" s="21">
        <v>59</v>
      </c>
      <c r="J39" s="22">
        <f>ROUND(180/('Hintergrund Berechnung'!$I$939*(I39^0.70558407859294)),3)</f>
        <v>1.9279999999999999</v>
      </c>
      <c r="K39" s="22">
        <f>ROUND(45/('Hintergrund Berechnung'!$N$939*(I39^0.450818786555515)),3)</f>
        <v>5.274</v>
      </c>
      <c r="L39" s="22">
        <f>ROUND('Hintergrund Berechnung'!$O$942,3)</f>
        <v>6.7770000000000001</v>
      </c>
      <c r="M39" s="20">
        <f>ROUND('Hintergrund Berechnung'!$J$942,3)</f>
        <v>3.0630000000000002</v>
      </c>
    </row>
    <row r="40" spans="3:13" x14ac:dyDescent="0.3">
      <c r="C40" s="21">
        <v>60</v>
      </c>
      <c r="D40" s="22">
        <f>ROUND(150/('Hintergrund Berechnung'!$I$939*(C40^0.70558407859294)),3)</f>
        <v>1.5880000000000001</v>
      </c>
      <c r="E40" s="22">
        <f>ROUND(57/('Hintergrund Berechnung'!$N$939*(C40^0.450818786555515)),3)</f>
        <v>6.6310000000000002</v>
      </c>
      <c r="F40" s="22">
        <f>ROUND('Hintergrund Berechnung'!$O$941,3)</f>
        <v>8.43</v>
      </c>
      <c r="G40" s="20">
        <f>ROUND('Hintergrund Berechnung'!$J$941,3)</f>
        <v>3.7839999999999998</v>
      </c>
      <c r="I40" s="21">
        <v>60</v>
      </c>
      <c r="J40" s="22">
        <f>ROUND(180/('Hintergrund Berechnung'!$I$939*(I40^0.70558407859294)),3)</f>
        <v>1.905</v>
      </c>
      <c r="K40" s="22">
        <f>ROUND(45/('Hintergrund Berechnung'!$N$939*(I40^0.450818786555515)),3)</f>
        <v>5.2350000000000003</v>
      </c>
      <c r="L40" s="22">
        <f>ROUND('Hintergrund Berechnung'!$O$942,3)</f>
        <v>6.7770000000000001</v>
      </c>
      <c r="M40" s="20">
        <f>ROUND('Hintergrund Berechnung'!$J$942,3)</f>
        <v>3.0630000000000002</v>
      </c>
    </row>
    <row r="41" spans="3:13" x14ac:dyDescent="0.3">
      <c r="C41" s="21">
        <v>61</v>
      </c>
      <c r="D41" s="22">
        <f>ROUND(150/('Hintergrund Berechnung'!$I$939*(C41^0.70558407859294)),3)</f>
        <v>1.569</v>
      </c>
      <c r="E41" s="22">
        <f>ROUND(57/('Hintergrund Berechnung'!$N$939*(C41^0.450818786555515)),3)</f>
        <v>6.5810000000000004</v>
      </c>
      <c r="F41" s="22">
        <f>ROUND('Hintergrund Berechnung'!$O$941,3)</f>
        <v>8.43</v>
      </c>
      <c r="G41" s="20">
        <f>ROUND('Hintergrund Berechnung'!$J$941,3)</f>
        <v>3.7839999999999998</v>
      </c>
      <c r="I41" s="21">
        <v>61</v>
      </c>
      <c r="J41" s="22">
        <f>ROUND(180/('Hintergrund Berechnung'!$I$939*(I41^0.70558407859294)),3)</f>
        <v>1.883</v>
      </c>
      <c r="K41" s="22">
        <f>ROUND(45/('Hintergrund Berechnung'!$N$939*(I41^0.450818786555515)),3)</f>
        <v>5.1959999999999997</v>
      </c>
      <c r="L41" s="22">
        <f>ROUND('Hintergrund Berechnung'!$O$942,3)</f>
        <v>6.7770000000000001</v>
      </c>
      <c r="M41" s="20">
        <f>ROUND('Hintergrund Berechnung'!$J$942,3)</f>
        <v>3.0630000000000002</v>
      </c>
    </row>
    <row r="42" spans="3:13" x14ac:dyDescent="0.3">
      <c r="C42" s="21">
        <v>62</v>
      </c>
      <c r="D42" s="22">
        <f>ROUND(150/('Hintergrund Berechnung'!$I$939*(C42^0.70558407859294)),3)</f>
        <v>1.552</v>
      </c>
      <c r="E42" s="22">
        <f>ROUND(57/('Hintergrund Berechnung'!$N$939*(C42^0.450818786555515)),3)</f>
        <v>6.5330000000000004</v>
      </c>
      <c r="F42" s="22">
        <f>ROUND('Hintergrund Berechnung'!$O$941,3)</f>
        <v>8.43</v>
      </c>
      <c r="G42" s="20">
        <f>ROUND('Hintergrund Berechnung'!$J$941,3)</f>
        <v>3.7839999999999998</v>
      </c>
      <c r="I42" s="21">
        <v>62</v>
      </c>
      <c r="J42" s="22">
        <f>ROUND(180/('Hintergrund Berechnung'!$I$939*(I42^0.70558407859294)),3)</f>
        <v>1.8620000000000001</v>
      </c>
      <c r="K42" s="22">
        <f>ROUND(45/('Hintergrund Berechnung'!$N$939*(I42^0.450818786555515)),3)</f>
        <v>5.1580000000000004</v>
      </c>
      <c r="L42" s="22">
        <f>ROUND('Hintergrund Berechnung'!$O$942,3)</f>
        <v>6.7770000000000001</v>
      </c>
      <c r="M42" s="20">
        <f>ROUND('Hintergrund Berechnung'!$J$942,3)</f>
        <v>3.0630000000000002</v>
      </c>
    </row>
    <row r="43" spans="3:13" x14ac:dyDescent="0.3">
      <c r="C43" s="21">
        <v>63</v>
      </c>
      <c r="D43" s="22">
        <f>ROUND(150/('Hintergrund Berechnung'!$I$939*(C43^0.70558407859294)),3)</f>
        <v>1.534</v>
      </c>
      <c r="E43" s="22">
        <f>ROUND(57/('Hintergrund Berechnung'!$N$939*(C43^0.450818786555515)),3)</f>
        <v>6.4859999999999998</v>
      </c>
      <c r="F43" s="22">
        <f>ROUND('Hintergrund Berechnung'!$O$941,3)</f>
        <v>8.43</v>
      </c>
      <c r="G43" s="20">
        <f>ROUND('Hintergrund Berechnung'!$J$941,3)</f>
        <v>3.7839999999999998</v>
      </c>
      <c r="I43" s="21">
        <v>63</v>
      </c>
      <c r="J43" s="22">
        <f>ROUND(180/('Hintergrund Berechnung'!$I$939*(I43^0.70558407859294)),3)</f>
        <v>1.841</v>
      </c>
      <c r="K43" s="22">
        <f>ROUND(45/('Hintergrund Berechnung'!$N$939*(I43^0.450818786555515)),3)</f>
        <v>5.1210000000000004</v>
      </c>
      <c r="L43" s="22">
        <f>ROUND('Hintergrund Berechnung'!$O$942,3)</f>
        <v>6.7770000000000001</v>
      </c>
      <c r="M43" s="20">
        <f>ROUND('Hintergrund Berechnung'!$J$942,3)</f>
        <v>3.0630000000000002</v>
      </c>
    </row>
    <row r="44" spans="3:13" x14ac:dyDescent="0.3">
      <c r="C44" s="21">
        <v>64</v>
      </c>
      <c r="D44" s="22">
        <f>ROUND(150/('Hintergrund Berechnung'!$I$939*(C44^0.70558407859294)),3)</f>
        <v>1.5169999999999999</v>
      </c>
      <c r="E44" s="22">
        <f>ROUND(57/('Hintergrund Berechnung'!$N$939*(C44^0.450818786555515)),3)</f>
        <v>6.44</v>
      </c>
      <c r="F44" s="22">
        <f>ROUND('Hintergrund Berechnung'!$O$941,3)</f>
        <v>8.43</v>
      </c>
      <c r="G44" s="20">
        <f>ROUND('Hintergrund Berechnung'!$J$941,3)</f>
        <v>3.7839999999999998</v>
      </c>
      <c r="I44" s="21">
        <v>64</v>
      </c>
      <c r="J44" s="22">
        <f>ROUND(180/('Hintergrund Berechnung'!$I$939*(I44^0.70558407859294)),3)</f>
        <v>1.821</v>
      </c>
      <c r="K44" s="22">
        <f>ROUND(45/('Hintergrund Berechnung'!$N$939*(I44^0.450818786555515)),3)</f>
        <v>5.085</v>
      </c>
      <c r="L44" s="22">
        <f>ROUND('Hintergrund Berechnung'!$O$942,3)</f>
        <v>6.7770000000000001</v>
      </c>
      <c r="M44" s="20">
        <f>ROUND('Hintergrund Berechnung'!$J$942,3)</f>
        <v>3.0630000000000002</v>
      </c>
    </row>
    <row r="45" spans="3:13" x14ac:dyDescent="0.3">
      <c r="C45" s="21">
        <v>65</v>
      </c>
      <c r="D45" s="22">
        <f>ROUND(150/('Hintergrund Berechnung'!$I$939*(C45^0.70558407859294)),3)</f>
        <v>1.5009999999999999</v>
      </c>
      <c r="E45" s="22">
        <f>ROUND(57/('Hintergrund Berechnung'!$N$939*(C45^0.450818786555515)),3)</f>
        <v>6.3959999999999999</v>
      </c>
      <c r="F45" s="22">
        <f>ROUND('Hintergrund Berechnung'!$O$941,3)</f>
        <v>8.43</v>
      </c>
      <c r="G45" s="20">
        <f>ROUND('Hintergrund Berechnung'!$J$941,3)</f>
        <v>3.7839999999999998</v>
      </c>
      <c r="I45" s="21">
        <v>65</v>
      </c>
      <c r="J45" s="22">
        <f>ROUND(180/('Hintergrund Berechnung'!$I$939*(I45^0.70558407859294)),3)</f>
        <v>1.8009999999999999</v>
      </c>
      <c r="K45" s="22">
        <f>ROUND(45/('Hintergrund Berechnung'!$N$939*(I45^0.450818786555515)),3)</f>
        <v>5.0490000000000004</v>
      </c>
      <c r="L45" s="22">
        <f>ROUND('Hintergrund Berechnung'!$O$942,3)</f>
        <v>6.7770000000000001</v>
      </c>
      <c r="M45" s="20">
        <f>ROUND('Hintergrund Berechnung'!$J$942,3)</f>
        <v>3.0630000000000002</v>
      </c>
    </row>
    <row r="46" spans="3:13" x14ac:dyDescent="0.3">
      <c r="C46" s="21">
        <v>66</v>
      </c>
      <c r="D46" s="22">
        <f>ROUND(150/('Hintergrund Berechnung'!$I$939*(C46^0.70558407859294)),3)</f>
        <v>1.4850000000000001</v>
      </c>
      <c r="E46" s="22">
        <f>ROUND(57/('Hintergrund Berechnung'!$N$939*(C46^0.450818786555515)),3)</f>
        <v>6.3520000000000003</v>
      </c>
      <c r="F46" s="22">
        <f>ROUND('Hintergrund Berechnung'!$O$941,3)</f>
        <v>8.43</v>
      </c>
      <c r="G46" s="20">
        <f>ROUND('Hintergrund Berechnung'!$J$941,3)</f>
        <v>3.7839999999999998</v>
      </c>
      <c r="I46" s="21">
        <v>66</v>
      </c>
      <c r="J46" s="22">
        <f>ROUND(180/('Hintergrund Berechnung'!$I$939*(I46^0.70558407859294)),3)</f>
        <v>1.7809999999999999</v>
      </c>
      <c r="K46" s="22">
        <f>ROUND(45/('Hintergrund Berechnung'!$N$939*(I46^0.450818786555515)),3)</f>
        <v>5.0140000000000002</v>
      </c>
      <c r="L46" s="22">
        <f>ROUND('Hintergrund Berechnung'!$O$942,3)</f>
        <v>6.7770000000000001</v>
      </c>
      <c r="M46" s="20">
        <f>ROUND('Hintergrund Berechnung'!$J$942,3)</f>
        <v>3.0630000000000002</v>
      </c>
    </row>
    <row r="47" spans="3:13" x14ac:dyDescent="0.3">
      <c r="C47" s="21">
        <v>67</v>
      </c>
      <c r="D47" s="22">
        <f>ROUND(150/('Hintergrund Berechnung'!$I$939*(C47^0.70558407859294)),3)</f>
        <v>1.4690000000000001</v>
      </c>
      <c r="E47" s="22">
        <f>ROUND(57/('Hintergrund Berechnung'!$N$939*(C47^0.450818786555515)),3)</f>
        <v>6.3090000000000002</v>
      </c>
      <c r="F47" s="22">
        <f>ROUND('Hintergrund Berechnung'!$O$941,3)</f>
        <v>8.43</v>
      </c>
      <c r="G47" s="20">
        <f>ROUND('Hintergrund Berechnung'!$J$941,3)</f>
        <v>3.7839999999999998</v>
      </c>
      <c r="I47" s="21">
        <v>67</v>
      </c>
      <c r="J47" s="22">
        <f>ROUND(180/('Hintergrund Berechnung'!$I$939*(I47^0.70558407859294)),3)</f>
        <v>1.7629999999999999</v>
      </c>
      <c r="K47" s="22">
        <f>ROUND(45/('Hintergrund Berechnung'!$N$939*(I47^0.450818786555515)),3)</f>
        <v>4.9809999999999999</v>
      </c>
      <c r="L47" s="22">
        <f>ROUND('Hintergrund Berechnung'!$O$942,3)</f>
        <v>6.7770000000000001</v>
      </c>
      <c r="M47" s="20">
        <f>ROUND('Hintergrund Berechnung'!$J$942,3)</f>
        <v>3.0630000000000002</v>
      </c>
    </row>
    <row r="48" spans="3:13" x14ac:dyDescent="0.3">
      <c r="C48" s="21">
        <v>68</v>
      </c>
      <c r="D48" s="22">
        <f>ROUND(150/('Hintergrund Berechnung'!$I$939*(C48^0.70558407859294)),3)</f>
        <v>1.454</v>
      </c>
      <c r="E48" s="22">
        <f>ROUND(57/('Hintergrund Berechnung'!$N$939*(C48^0.450818786555515)),3)</f>
        <v>6.2670000000000003</v>
      </c>
      <c r="F48" s="22">
        <f>ROUND('Hintergrund Berechnung'!$O$941,3)</f>
        <v>8.43</v>
      </c>
      <c r="G48" s="20">
        <f>ROUND('Hintergrund Berechnung'!$J$941,3)</f>
        <v>3.7839999999999998</v>
      </c>
      <c r="I48" s="21">
        <v>68</v>
      </c>
      <c r="J48" s="22">
        <f>ROUND(180/('Hintergrund Berechnung'!$I$939*(I48^0.70558407859294)),3)</f>
        <v>1.744</v>
      </c>
      <c r="K48" s="22">
        <f>ROUND(45/('Hintergrund Berechnung'!$N$939*(I48^0.450818786555515)),3)</f>
        <v>4.9470000000000001</v>
      </c>
      <c r="L48" s="22">
        <f>ROUND('Hintergrund Berechnung'!$O$942,3)</f>
        <v>6.7770000000000001</v>
      </c>
      <c r="M48" s="20">
        <f>ROUND('Hintergrund Berechnung'!$J$942,3)</f>
        <v>3.0630000000000002</v>
      </c>
    </row>
    <row r="49" spans="3:13" x14ac:dyDescent="0.3">
      <c r="C49" s="21">
        <v>69</v>
      </c>
      <c r="D49" s="22">
        <f>ROUND(150/('Hintergrund Berechnung'!$I$939*(C49^0.70558407859294)),3)</f>
        <v>1.4390000000000001</v>
      </c>
      <c r="E49" s="22">
        <f>ROUND(57/('Hintergrund Berechnung'!$N$939*(C49^0.450818786555515)),3)</f>
        <v>6.226</v>
      </c>
      <c r="F49" s="22">
        <f>ROUND('Hintergrund Berechnung'!$O$941,3)</f>
        <v>8.43</v>
      </c>
      <c r="G49" s="20">
        <f>ROUND('Hintergrund Berechnung'!$J$941,3)</f>
        <v>3.7839999999999998</v>
      </c>
      <c r="I49" s="21">
        <v>69</v>
      </c>
      <c r="J49" s="22">
        <f>ROUND(180/('Hintergrund Berechnung'!$I$939*(I49^0.70558407859294)),3)</f>
        <v>1.726</v>
      </c>
      <c r="K49" s="22">
        <f>ROUND(45/('Hintergrund Berechnung'!$N$939*(I49^0.450818786555515)),3)</f>
        <v>4.915</v>
      </c>
      <c r="L49" s="22">
        <f>ROUND('Hintergrund Berechnung'!$O$942,3)</f>
        <v>6.7770000000000001</v>
      </c>
      <c r="M49" s="20">
        <f>ROUND('Hintergrund Berechnung'!$J$942,3)</f>
        <v>3.0630000000000002</v>
      </c>
    </row>
    <row r="50" spans="3:13" x14ac:dyDescent="0.3">
      <c r="C50" s="21">
        <v>70</v>
      </c>
      <c r="D50" s="22">
        <f>ROUND(150/('Hintergrund Berechnung'!$I$939*(C50^0.70558407859294)),3)</f>
        <v>1.4239999999999999</v>
      </c>
      <c r="E50" s="22">
        <f>ROUND(57/('Hintergrund Berechnung'!$N$939*(C50^0.450818786555515)),3)</f>
        <v>6.1849999999999996</v>
      </c>
      <c r="F50" s="22">
        <f>ROUND('Hintergrund Berechnung'!$O$941,3)</f>
        <v>8.43</v>
      </c>
      <c r="G50" s="20">
        <f>ROUND('Hintergrund Berechnung'!$J$941,3)</f>
        <v>3.7839999999999998</v>
      </c>
      <c r="I50" s="21">
        <v>70</v>
      </c>
      <c r="J50" s="22">
        <f>ROUND(180/('Hintergrund Berechnung'!$I$939*(I50^0.70558407859294)),3)</f>
        <v>1.7090000000000001</v>
      </c>
      <c r="K50" s="22">
        <f>ROUND(45/('Hintergrund Berechnung'!$N$939*(I50^0.450818786555515)),3)</f>
        <v>4.883</v>
      </c>
      <c r="L50" s="22">
        <f>ROUND('Hintergrund Berechnung'!$O$942,3)</f>
        <v>6.7770000000000001</v>
      </c>
      <c r="M50" s="20">
        <f>ROUND('Hintergrund Berechnung'!$J$942,3)</f>
        <v>3.0630000000000002</v>
      </c>
    </row>
    <row r="51" spans="3:13" x14ac:dyDescent="0.3">
      <c r="C51" s="21">
        <v>71</v>
      </c>
      <c r="D51" s="22">
        <f>ROUND(150/('Hintergrund Berechnung'!$I$939*(C51^0.70558407859294)),3)</f>
        <v>1.41</v>
      </c>
      <c r="E51" s="22">
        <f>ROUND(57/('Hintergrund Berechnung'!$N$939*(C51^0.450818786555515)),3)</f>
        <v>6.1459999999999999</v>
      </c>
      <c r="F51" s="22">
        <f>ROUND('Hintergrund Berechnung'!$O$941,3)</f>
        <v>8.43</v>
      </c>
      <c r="G51" s="20">
        <f>ROUND('Hintergrund Berechnung'!$J$941,3)</f>
        <v>3.7839999999999998</v>
      </c>
      <c r="I51" s="21">
        <v>71</v>
      </c>
      <c r="J51" s="22">
        <f>ROUND(180/('Hintergrund Berechnung'!$I$939*(I51^0.70558407859294)),3)</f>
        <v>1.6919999999999999</v>
      </c>
      <c r="K51" s="22">
        <f>ROUND(45/('Hintergrund Berechnung'!$N$939*(I51^0.450818786555515)),3)</f>
        <v>4.8520000000000003</v>
      </c>
      <c r="L51" s="22">
        <f>ROUND('Hintergrund Berechnung'!$O$942,3)</f>
        <v>6.7770000000000001</v>
      </c>
      <c r="M51" s="20">
        <f>ROUND('Hintergrund Berechnung'!$J$942,3)</f>
        <v>3.0630000000000002</v>
      </c>
    </row>
    <row r="52" spans="3:13" x14ac:dyDescent="0.3">
      <c r="C52" s="21">
        <v>72</v>
      </c>
      <c r="D52" s="22">
        <f>ROUND(150/('Hintergrund Berechnung'!$I$939*(C52^0.70558407859294)),3)</f>
        <v>1.3959999999999999</v>
      </c>
      <c r="E52" s="22">
        <f>ROUND(57/('Hintergrund Berechnung'!$N$939*(C52^0.450818786555515)),3)</f>
        <v>6.1070000000000002</v>
      </c>
      <c r="F52" s="22">
        <f>ROUND('Hintergrund Berechnung'!$O$941,3)</f>
        <v>8.43</v>
      </c>
      <c r="G52" s="20">
        <f>ROUND('Hintergrund Berechnung'!$J$941,3)</f>
        <v>3.7839999999999998</v>
      </c>
      <c r="I52" s="21">
        <v>72</v>
      </c>
      <c r="J52" s="22">
        <f>ROUND(180/('Hintergrund Berechnung'!$I$939*(I52^0.70558407859294)),3)</f>
        <v>1.675</v>
      </c>
      <c r="K52" s="22">
        <f>ROUND(45/('Hintergrund Berechnung'!$N$939*(I52^0.450818786555515)),3)</f>
        <v>4.8220000000000001</v>
      </c>
      <c r="L52" s="22">
        <f>ROUND('Hintergrund Berechnung'!$O$942,3)</f>
        <v>6.7770000000000001</v>
      </c>
      <c r="M52" s="20">
        <f>ROUND('Hintergrund Berechnung'!$J$942,3)</f>
        <v>3.0630000000000002</v>
      </c>
    </row>
    <row r="53" spans="3:13" x14ac:dyDescent="0.3">
      <c r="C53" s="21">
        <v>73</v>
      </c>
      <c r="D53" s="22">
        <f>ROUND(150/('Hintergrund Berechnung'!$I$939*(C53^0.70558407859294)),3)</f>
        <v>1.383</v>
      </c>
      <c r="E53" s="22">
        <f>ROUND(57/('Hintergrund Berechnung'!$N$939*(C53^0.450818786555515)),3)</f>
        <v>6.069</v>
      </c>
      <c r="F53" s="22">
        <f>ROUND('Hintergrund Berechnung'!$O$941,3)</f>
        <v>8.43</v>
      </c>
      <c r="G53" s="20">
        <f>ROUND('Hintergrund Berechnung'!$J$941,3)</f>
        <v>3.7839999999999998</v>
      </c>
      <c r="I53" s="21">
        <v>73</v>
      </c>
      <c r="J53" s="22">
        <f>ROUND(180/('Hintergrund Berechnung'!$I$939*(I53^0.70558407859294)),3)</f>
        <v>1.659</v>
      </c>
      <c r="K53" s="22">
        <f>ROUND(45/('Hintergrund Berechnung'!$N$939*(I53^0.450818786555515)),3)</f>
        <v>4.7919999999999998</v>
      </c>
      <c r="L53" s="22">
        <f>ROUND('Hintergrund Berechnung'!$O$942,3)</f>
        <v>6.7770000000000001</v>
      </c>
      <c r="M53" s="20">
        <f>ROUND('Hintergrund Berechnung'!$J$942,3)</f>
        <v>3.0630000000000002</v>
      </c>
    </row>
    <row r="54" spans="3:13" x14ac:dyDescent="0.3">
      <c r="C54" s="21">
        <v>74</v>
      </c>
      <c r="D54" s="22">
        <f>ROUND(150/('Hintergrund Berechnung'!$I$939*(C54^0.70558407859294)),3)</f>
        <v>1.369</v>
      </c>
      <c r="E54" s="22">
        <f>ROUND(57/('Hintergrund Berechnung'!$N$939*(C54^0.450818786555515)),3)</f>
        <v>6.032</v>
      </c>
      <c r="F54" s="22">
        <f>ROUND('Hintergrund Berechnung'!$O$941,3)</f>
        <v>8.43</v>
      </c>
      <c r="G54" s="20">
        <f>ROUND('Hintergrund Berechnung'!$J$941,3)</f>
        <v>3.7839999999999998</v>
      </c>
      <c r="I54" s="21">
        <v>74</v>
      </c>
      <c r="J54" s="22">
        <f>ROUND(180/('Hintergrund Berechnung'!$I$939*(I54^0.70558407859294)),3)</f>
        <v>1.643</v>
      </c>
      <c r="K54" s="22">
        <f>ROUND(45/('Hintergrund Berechnung'!$N$939*(I54^0.450818786555515)),3)</f>
        <v>4.7619999999999996</v>
      </c>
      <c r="L54" s="22">
        <f>ROUND('Hintergrund Berechnung'!$O$942,3)</f>
        <v>6.7770000000000001</v>
      </c>
      <c r="M54" s="20">
        <f>ROUND('Hintergrund Berechnung'!$J$942,3)</f>
        <v>3.0630000000000002</v>
      </c>
    </row>
    <row r="55" spans="3:13" x14ac:dyDescent="0.3">
      <c r="C55" s="21">
        <v>75</v>
      </c>
      <c r="D55" s="22">
        <f>ROUND(150/('Hintergrund Berechnung'!$I$939*(C55^0.70558407859294)),3)</f>
        <v>1.357</v>
      </c>
      <c r="E55" s="22">
        <f>ROUND(57/('Hintergrund Berechnung'!$N$939*(C55^0.450818786555515)),3)</f>
        <v>5.9960000000000004</v>
      </c>
      <c r="F55" s="22">
        <f>ROUND('Hintergrund Berechnung'!$O$941,3)</f>
        <v>8.43</v>
      </c>
      <c r="G55" s="20">
        <f>ROUND('Hintergrund Berechnung'!$J$941,3)</f>
        <v>3.7839999999999998</v>
      </c>
      <c r="I55" s="21">
        <v>75</v>
      </c>
      <c r="J55" s="22">
        <f>ROUND(180/('Hintergrund Berechnung'!$I$939*(I55^0.70558407859294)),3)</f>
        <v>1.6279999999999999</v>
      </c>
      <c r="K55" s="22">
        <f>ROUND(45/('Hintergrund Berechnung'!$N$939*(I55^0.450818786555515)),3)</f>
        <v>4.734</v>
      </c>
      <c r="L55" s="22">
        <f>ROUND('Hintergrund Berechnung'!$O$942,3)</f>
        <v>6.7770000000000001</v>
      </c>
      <c r="M55" s="20">
        <f>ROUND('Hintergrund Berechnung'!$J$942,3)</f>
        <v>3.0630000000000002</v>
      </c>
    </row>
    <row r="56" spans="3:13" x14ac:dyDescent="0.3">
      <c r="C56" s="21">
        <v>76</v>
      </c>
      <c r="D56" s="22">
        <f>ROUND(150/('Hintergrund Berechnung'!$I$939*(C56^0.70558407859294)),3)</f>
        <v>1.3440000000000001</v>
      </c>
      <c r="E56" s="22">
        <f>ROUND(57/('Hintergrund Berechnung'!$N$939*(C56^0.450818786555515)),3)</f>
        <v>5.96</v>
      </c>
      <c r="F56" s="22">
        <f>ROUND('Hintergrund Berechnung'!$O$941,3)</f>
        <v>8.43</v>
      </c>
      <c r="G56" s="20">
        <f>ROUND('Hintergrund Berechnung'!$J$941,3)</f>
        <v>3.7839999999999998</v>
      </c>
      <c r="I56" s="21">
        <v>76</v>
      </c>
      <c r="J56" s="22">
        <f>ROUND(180/('Hintergrund Berechnung'!$I$939*(I56^0.70558407859294)),3)</f>
        <v>1.613</v>
      </c>
      <c r="K56" s="22">
        <f>ROUND(45/('Hintergrund Berechnung'!$N$939*(I56^0.450818786555515)),3)</f>
        <v>4.7050000000000001</v>
      </c>
      <c r="L56" s="22">
        <f>ROUND('Hintergrund Berechnung'!$O$942,3)</f>
        <v>6.7770000000000001</v>
      </c>
      <c r="M56" s="20">
        <f>ROUND('Hintergrund Berechnung'!$J$942,3)</f>
        <v>3.0630000000000002</v>
      </c>
    </row>
    <row r="57" spans="3:13" x14ac:dyDescent="0.3">
      <c r="C57" s="21">
        <v>77</v>
      </c>
      <c r="D57" s="22">
        <f>ROUND(150/('Hintergrund Berechnung'!$I$939*(C57^0.70558407859294)),3)</f>
        <v>1.3320000000000001</v>
      </c>
      <c r="E57" s="22">
        <f>ROUND(57/('Hintergrund Berechnung'!$N$939*(C57^0.450818786555515)),3)</f>
        <v>5.9249999999999998</v>
      </c>
      <c r="F57" s="22">
        <f>ROUND('Hintergrund Berechnung'!$O$941,3)</f>
        <v>8.43</v>
      </c>
      <c r="G57" s="20">
        <f>ROUND('Hintergrund Berechnung'!$J$941,3)</f>
        <v>3.7839999999999998</v>
      </c>
      <c r="I57" s="21">
        <v>77</v>
      </c>
      <c r="J57" s="22">
        <f>ROUND(180/('Hintergrund Berechnung'!$I$939*(I57^0.70558407859294)),3)</f>
        <v>1.5980000000000001</v>
      </c>
      <c r="K57" s="22">
        <f>ROUND(45/('Hintergrund Berechnung'!$N$939*(I57^0.450818786555515)),3)</f>
        <v>4.6779999999999999</v>
      </c>
      <c r="L57" s="22">
        <f>ROUND('Hintergrund Berechnung'!$O$942,3)</f>
        <v>6.7770000000000001</v>
      </c>
      <c r="M57" s="20">
        <f>ROUND('Hintergrund Berechnung'!$J$942,3)</f>
        <v>3.0630000000000002</v>
      </c>
    </row>
    <row r="58" spans="3:13" x14ac:dyDescent="0.3">
      <c r="C58" s="21">
        <v>78</v>
      </c>
      <c r="D58" s="22">
        <f>ROUND(150/('Hintergrund Berechnung'!$I$939*(C58^0.70558407859294)),3)</f>
        <v>1.32</v>
      </c>
      <c r="E58" s="22">
        <f>ROUND(57/('Hintergrund Berechnung'!$N$939*(C58^0.450818786555515)),3)</f>
        <v>5.891</v>
      </c>
      <c r="F58" s="22">
        <f>ROUND('Hintergrund Berechnung'!$O$941,3)</f>
        <v>8.43</v>
      </c>
      <c r="G58" s="20">
        <f>ROUND('Hintergrund Berechnung'!$J$941,3)</f>
        <v>3.7839999999999998</v>
      </c>
      <c r="I58" s="21">
        <v>78</v>
      </c>
      <c r="J58" s="22">
        <f>ROUND(180/('Hintergrund Berechnung'!$I$939*(I58^0.70558407859294)),3)</f>
        <v>1.583</v>
      </c>
      <c r="K58" s="22">
        <f>ROUND(45/('Hintergrund Berechnung'!$N$939*(I58^0.450818786555515)),3)</f>
        <v>4.6509999999999998</v>
      </c>
      <c r="L58" s="22">
        <f>ROUND('Hintergrund Berechnung'!$O$942,3)</f>
        <v>6.7770000000000001</v>
      </c>
      <c r="M58" s="20">
        <f>ROUND('Hintergrund Berechnung'!$J$942,3)</f>
        <v>3.0630000000000002</v>
      </c>
    </row>
    <row r="59" spans="3:13" x14ac:dyDescent="0.3">
      <c r="C59" s="21">
        <v>79</v>
      </c>
      <c r="D59" s="22">
        <f>ROUND(150/('Hintergrund Berechnung'!$I$939*(C59^0.70558407859294)),3)</f>
        <v>1.3080000000000001</v>
      </c>
      <c r="E59" s="22">
        <f>ROUND(57/('Hintergrund Berechnung'!$N$939*(C59^0.450818786555515)),3)</f>
        <v>5.8570000000000002</v>
      </c>
      <c r="F59" s="22">
        <f>ROUND('Hintergrund Berechnung'!$O$941,3)</f>
        <v>8.43</v>
      </c>
      <c r="G59" s="20">
        <f>ROUND('Hintergrund Berechnung'!$J$941,3)</f>
        <v>3.7839999999999998</v>
      </c>
      <c r="I59" s="21">
        <v>79</v>
      </c>
      <c r="J59" s="22">
        <f>ROUND(180/('Hintergrund Berechnung'!$I$939*(I59^0.70558407859294)),3)</f>
        <v>1.569</v>
      </c>
      <c r="K59" s="22">
        <f>ROUND(45/('Hintergrund Berechnung'!$N$939*(I59^0.450818786555515)),3)</f>
        <v>4.6239999999999997</v>
      </c>
      <c r="L59" s="22">
        <f>ROUND('Hintergrund Berechnung'!$O$942,3)</f>
        <v>6.7770000000000001</v>
      </c>
      <c r="M59" s="20">
        <f>ROUND('Hintergrund Berechnung'!$J$942,3)</f>
        <v>3.0630000000000002</v>
      </c>
    </row>
    <row r="60" spans="3:13" x14ac:dyDescent="0.3">
      <c r="C60" s="21">
        <v>80</v>
      </c>
      <c r="D60" s="22">
        <f>ROUND(150/('Hintergrund Berechnung'!$I$939*(C60^0.70558407859294)),3)</f>
        <v>1.296</v>
      </c>
      <c r="E60" s="22">
        <f>ROUND(57/('Hintergrund Berechnung'!$N$939*(C60^0.450818786555515)),3)</f>
        <v>5.8239999999999998</v>
      </c>
      <c r="F60" s="22">
        <f>ROUND('Hintergrund Berechnung'!$O$941,3)</f>
        <v>8.43</v>
      </c>
      <c r="G60" s="20">
        <f>ROUND('Hintergrund Berechnung'!$J$941,3)</f>
        <v>3.7839999999999998</v>
      </c>
      <c r="I60" s="21">
        <v>80</v>
      </c>
      <c r="J60" s="22">
        <f>ROUND(180/('Hintergrund Berechnung'!$I$939*(I60^0.70558407859294)),3)</f>
        <v>1.5549999999999999</v>
      </c>
      <c r="K60" s="22">
        <f>ROUND(45/('Hintergrund Berechnung'!$N$939*(I60^0.450818786555515)),3)</f>
        <v>4.5979999999999999</v>
      </c>
      <c r="L60" s="22">
        <f>ROUND('Hintergrund Berechnung'!$O$942,3)</f>
        <v>6.7770000000000001</v>
      </c>
      <c r="M60" s="20">
        <f>ROUND('Hintergrund Berechnung'!$J$942,3)</f>
        <v>3.0630000000000002</v>
      </c>
    </row>
    <row r="61" spans="3:13" x14ac:dyDescent="0.3">
      <c r="C61" s="21">
        <v>81</v>
      </c>
      <c r="D61" s="22">
        <f>ROUND(150/('Hintergrund Berechnung'!$I$939*(C61^0.70558407859294)),3)</f>
        <v>1.2849999999999999</v>
      </c>
      <c r="E61" s="22">
        <f>ROUND(57/('Hintergrund Berechnung'!$N$939*(C61^0.450818786555515)),3)</f>
        <v>5.7910000000000004</v>
      </c>
      <c r="F61" s="22">
        <f>ROUND('Hintergrund Berechnung'!$O$941,3)</f>
        <v>8.43</v>
      </c>
      <c r="G61" s="20">
        <f>ROUND('Hintergrund Berechnung'!$J$941,3)</f>
        <v>3.7839999999999998</v>
      </c>
      <c r="I61" s="21">
        <v>81</v>
      </c>
      <c r="J61" s="22">
        <f>ROUND(180/('Hintergrund Berechnung'!$I$939*(I61^0.70558407859294)),3)</f>
        <v>1.542</v>
      </c>
      <c r="K61" s="22">
        <f>ROUND(45/('Hintergrund Berechnung'!$N$939*(I61^0.450818786555515)),3)</f>
        <v>4.5720000000000001</v>
      </c>
      <c r="L61" s="22">
        <f>ROUND('Hintergrund Berechnung'!$O$942,3)</f>
        <v>6.7770000000000001</v>
      </c>
      <c r="M61" s="20">
        <f>ROUND('Hintergrund Berechnung'!$J$942,3)</f>
        <v>3.0630000000000002</v>
      </c>
    </row>
    <row r="62" spans="3:13" x14ac:dyDescent="0.3">
      <c r="C62" s="21">
        <v>82</v>
      </c>
      <c r="D62" s="22">
        <f>ROUND(150/('Hintergrund Berechnung'!$I$939*(C62^0.70558407859294)),3)</f>
        <v>1.274</v>
      </c>
      <c r="E62" s="22">
        <f>ROUND(57/('Hintergrund Berechnung'!$N$939*(C62^0.450818786555515)),3)</f>
        <v>5.76</v>
      </c>
      <c r="F62" s="22">
        <f>ROUND('Hintergrund Berechnung'!$O$941,3)</f>
        <v>8.43</v>
      </c>
      <c r="G62" s="20">
        <f>ROUND('Hintergrund Berechnung'!$J$941,3)</f>
        <v>3.7839999999999998</v>
      </c>
      <c r="I62" s="21">
        <v>82</v>
      </c>
      <c r="J62" s="22">
        <f>ROUND(180/('Hintergrund Berechnung'!$I$939*(I62^0.70558407859294)),3)</f>
        <v>1.5289999999999999</v>
      </c>
      <c r="K62" s="22">
        <f>ROUND(45/('Hintergrund Berechnung'!$N$939*(I62^0.450818786555515)),3)</f>
        <v>4.5469999999999997</v>
      </c>
      <c r="L62" s="22">
        <f>ROUND('Hintergrund Berechnung'!$O$942,3)</f>
        <v>6.7770000000000001</v>
      </c>
      <c r="M62" s="20">
        <f>ROUND('Hintergrund Berechnung'!$J$942,3)</f>
        <v>3.0630000000000002</v>
      </c>
    </row>
    <row r="63" spans="3:13" x14ac:dyDescent="0.3">
      <c r="C63" s="21">
        <v>83</v>
      </c>
      <c r="D63" s="22">
        <f>ROUND(150/('Hintergrund Berechnung'!$I$939*(C63^0.70558407859294)),3)</f>
        <v>1.2629999999999999</v>
      </c>
      <c r="E63" s="22">
        <f>ROUND(57/('Hintergrund Berechnung'!$N$939*(C63^0.450818786555515)),3)</f>
        <v>5.7279999999999998</v>
      </c>
      <c r="F63" s="22">
        <f>ROUND('Hintergrund Berechnung'!$O$941,3)</f>
        <v>8.43</v>
      </c>
      <c r="G63" s="20">
        <f>ROUND('Hintergrund Berechnung'!$J$941,3)</f>
        <v>3.7839999999999998</v>
      </c>
      <c r="I63" s="21">
        <v>83</v>
      </c>
      <c r="J63" s="22">
        <f>ROUND(180/('Hintergrund Berechnung'!$I$939*(I63^0.70558407859294)),3)</f>
        <v>1.5149999999999999</v>
      </c>
      <c r="K63" s="22">
        <f>ROUND(45/('Hintergrund Berechnung'!$N$939*(I63^0.450818786555515)),3)</f>
        <v>4.5220000000000002</v>
      </c>
      <c r="L63" s="22">
        <f>ROUND('Hintergrund Berechnung'!$O$942,3)</f>
        <v>6.7770000000000001</v>
      </c>
      <c r="M63" s="20">
        <f>ROUND('Hintergrund Berechnung'!$J$942,3)</f>
        <v>3.0630000000000002</v>
      </c>
    </row>
    <row r="64" spans="3:13" x14ac:dyDescent="0.3">
      <c r="C64" s="21">
        <v>84</v>
      </c>
      <c r="D64" s="22">
        <f>ROUND(150/('Hintergrund Berechnung'!$I$939*(C64^0.70558407859294)),3)</f>
        <v>1.252</v>
      </c>
      <c r="E64" s="22">
        <f>ROUND(57/('Hintergrund Berechnung'!$N$939*(C64^0.450818786555515)),3)</f>
        <v>5.6970000000000001</v>
      </c>
      <c r="F64" s="22">
        <f>ROUND('Hintergrund Berechnung'!$O$941,3)</f>
        <v>8.43</v>
      </c>
      <c r="G64" s="20">
        <f>ROUND('Hintergrund Berechnung'!$J$941,3)</f>
        <v>3.7839999999999998</v>
      </c>
      <c r="I64" s="21">
        <v>84</v>
      </c>
      <c r="J64" s="22">
        <f>ROUND(180/('Hintergrund Berechnung'!$I$939*(I64^0.70558407859294)),3)</f>
        <v>1.5029999999999999</v>
      </c>
      <c r="K64" s="22">
        <f>ROUND(45/('Hintergrund Berechnung'!$N$939*(I64^0.450818786555515)),3)</f>
        <v>4.4980000000000002</v>
      </c>
      <c r="L64" s="22">
        <f>ROUND('Hintergrund Berechnung'!$O$942,3)</f>
        <v>6.7770000000000001</v>
      </c>
      <c r="M64" s="20">
        <f>ROUND('Hintergrund Berechnung'!$J$942,3)</f>
        <v>3.0630000000000002</v>
      </c>
    </row>
    <row r="65" spans="3:13" x14ac:dyDescent="0.3">
      <c r="C65" s="21">
        <v>85</v>
      </c>
      <c r="D65" s="22">
        <f>ROUND(150/('Hintergrund Berechnung'!$I$939*(C65^0.70558407859294)),3)</f>
        <v>1.242</v>
      </c>
      <c r="E65" s="22">
        <f>ROUND(57/('Hintergrund Berechnung'!$N$939*(C65^0.450818786555515)),3)</f>
        <v>5.6669999999999998</v>
      </c>
      <c r="F65" s="22">
        <f>ROUND('Hintergrund Berechnung'!$O$941,3)</f>
        <v>8.43</v>
      </c>
      <c r="G65" s="20">
        <f>ROUND('Hintergrund Berechnung'!$J$941,3)</f>
        <v>3.7839999999999998</v>
      </c>
      <c r="I65" s="21">
        <v>85</v>
      </c>
      <c r="J65" s="22">
        <f>ROUND(180/('Hintergrund Berechnung'!$I$939*(I65^0.70558407859294)),3)</f>
        <v>1.49</v>
      </c>
      <c r="K65" s="22">
        <f>ROUND(45/('Hintergrund Berechnung'!$N$939*(I65^0.450818786555515)),3)</f>
        <v>4.4740000000000002</v>
      </c>
      <c r="L65" s="22">
        <f>ROUND('Hintergrund Berechnung'!$O$942,3)</f>
        <v>6.7770000000000001</v>
      </c>
      <c r="M65" s="20">
        <f>ROUND('Hintergrund Berechnung'!$J$942,3)</f>
        <v>3.0630000000000002</v>
      </c>
    </row>
    <row r="66" spans="3:13" x14ac:dyDescent="0.3">
      <c r="C66" s="21">
        <v>86</v>
      </c>
      <c r="D66" s="22">
        <f>ROUND(150/('Hintergrund Berechnung'!$I$939*(C66^0.70558407859294)),3)</f>
        <v>1.232</v>
      </c>
      <c r="E66" s="22">
        <f>ROUND(57/('Hintergrund Berechnung'!$N$939*(C66^0.450818786555515)),3)</f>
        <v>5.6369999999999996</v>
      </c>
      <c r="F66" s="22">
        <f>ROUND('Hintergrund Berechnung'!$O$941,3)</f>
        <v>8.43</v>
      </c>
      <c r="G66" s="20">
        <f>ROUND('Hintergrund Berechnung'!$J$941,3)</f>
        <v>3.7839999999999998</v>
      </c>
      <c r="I66" s="21">
        <v>86</v>
      </c>
      <c r="J66" s="22">
        <f>ROUND(180/('Hintergrund Berechnung'!$I$939*(I66^0.70558407859294)),3)</f>
        <v>1.478</v>
      </c>
      <c r="K66" s="22">
        <f>ROUND(45/('Hintergrund Berechnung'!$N$939*(I66^0.450818786555515)),3)</f>
        <v>4.45</v>
      </c>
      <c r="L66" s="22">
        <f>ROUND('Hintergrund Berechnung'!$O$942,3)</f>
        <v>6.7770000000000001</v>
      </c>
      <c r="M66" s="20">
        <f>ROUND('Hintergrund Berechnung'!$J$942,3)</f>
        <v>3.0630000000000002</v>
      </c>
    </row>
    <row r="67" spans="3:13" x14ac:dyDescent="0.3">
      <c r="C67" s="21">
        <v>87</v>
      </c>
      <c r="D67" s="22">
        <f>ROUND(150/('Hintergrund Berechnung'!$I$939*(C67^0.70558407859294)),3)</f>
        <v>1.222</v>
      </c>
      <c r="E67" s="22">
        <f>ROUND(57/('Hintergrund Berechnung'!$N$939*(C67^0.450818786555515)),3)</f>
        <v>5.6079999999999997</v>
      </c>
      <c r="F67" s="22">
        <f>ROUND('Hintergrund Berechnung'!$O$941,3)</f>
        <v>8.43</v>
      </c>
      <c r="G67" s="20">
        <f>ROUND('Hintergrund Berechnung'!$J$941,3)</f>
        <v>3.7839999999999998</v>
      </c>
      <c r="I67" s="21">
        <v>87</v>
      </c>
      <c r="J67" s="22">
        <f>ROUND(180/('Hintergrund Berechnung'!$I$939*(I67^0.70558407859294)),3)</f>
        <v>1.466</v>
      </c>
      <c r="K67" s="22">
        <f>ROUND(45/('Hintergrund Berechnung'!$N$939*(I67^0.450818786555515)),3)</f>
        <v>4.4269999999999996</v>
      </c>
      <c r="L67" s="22">
        <f>ROUND('Hintergrund Berechnung'!$O$942,3)</f>
        <v>6.7770000000000001</v>
      </c>
      <c r="M67" s="20">
        <f>ROUND('Hintergrund Berechnung'!$J$942,3)</f>
        <v>3.0630000000000002</v>
      </c>
    </row>
    <row r="68" spans="3:13" x14ac:dyDescent="0.3">
      <c r="C68" s="21">
        <v>88</v>
      </c>
      <c r="D68" s="22">
        <f>ROUND(150/('Hintergrund Berechnung'!$I$939*(C68^0.70558407859294)),3)</f>
        <v>1.212</v>
      </c>
      <c r="E68" s="22">
        <f>ROUND(57/('Hintergrund Berechnung'!$N$939*(C68^0.450818786555515)),3)</f>
        <v>5.5789999999999997</v>
      </c>
      <c r="F68" s="22">
        <f>ROUND('Hintergrund Berechnung'!$O$941,3)</f>
        <v>8.43</v>
      </c>
      <c r="G68" s="20">
        <f>ROUND('Hintergrund Berechnung'!$J$941,3)</f>
        <v>3.7839999999999998</v>
      </c>
      <c r="I68" s="21">
        <v>88</v>
      </c>
      <c r="J68" s="22">
        <f>ROUND(180/('Hintergrund Berechnung'!$I$939*(I68^0.70558407859294)),3)</f>
        <v>1.454</v>
      </c>
      <c r="K68" s="22">
        <f>ROUND(45/('Hintergrund Berechnung'!$N$939*(I68^0.450818786555515)),3)</f>
        <v>4.4050000000000002</v>
      </c>
      <c r="L68" s="22">
        <f>ROUND('Hintergrund Berechnung'!$O$942,3)</f>
        <v>6.7770000000000001</v>
      </c>
      <c r="M68" s="20">
        <f>ROUND('Hintergrund Berechnung'!$J$942,3)</f>
        <v>3.0630000000000002</v>
      </c>
    </row>
    <row r="69" spans="3:13" x14ac:dyDescent="0.3">
      <c r="C69" s="21">
        <v>89</v>
      </c>
      <c r="D69" s="22">
        <f>ROUND(150/('Hintergrund Berechnung'!$I$939*(C69^0.70558407859294)),3)</f>
        <v>1.202</v>
      </c>
      <c r="E69" s="22">
        <f>ROUND(57/('Hintergrund Berechnung'!$N$939*(C69^0.450818786555515)),3)</f>
        <v>5.5510000000000002</v>
      </c>
      <c r="F69" s="22">
        <f>ROUND('Hintergrund Berechnung'!$O$941,3)</f>
        <v>8.43</v>
      </c>
      <c r="G69" s="20">
        <f>ROUND('Hintergrund Berechnung'!$J$941,3)</f>
        <v>3.7839999999999998</v>
      </c>
      <c r="I69" s="21">
        <v>89</v>
      </c>
      <c r="J69" s="22">
        <f>ROUND(180/('Hintergrund Berechnung'!$I$939*(I69^0.70558407859294)),3)</f>
        <v>1.4430000000000001</v>
      </c>
      <c r="K69" s="22">
        <f>ROUND(45/('Hintergrund Berechnung'!$N$939*(I69^0.450818786555515)),3)</f>
        <v>4.3819999999999997</v>
      </c>
      <c r="L69" s="22">
        <f>ROUND('Hintergrund Berechnung'!$O$942,3)</f>
        <v>6.7770000000000001</v>
      </c>
      <c r="M69" s="20">
        <f>ROUND('Hintergrund Berechnung'!$J$942,3)</f>
        <v>3.0630000000000002</v>
      </c>
    </row>
    <row r="70" spans="3:13" x14ac:dyDescent="0.3">
      <c r="C70" s="21">
        <v>90</v>
      </c>
      <c r="D70" s="22">
        <f>ROUND(150/('Hintergrund Berechnung'!$I$939*(C70^0.70558407859294)),3)</f>
        <v>1.1930000000000001</v>
      </c>
      <c r="E70" s="22">
        <f>ROUND(57/('Hintergrund Berechnung'!$N$939*(C70^0.450818786555515)),3)</f>
        <v>5.5229999999999997</v>
      </c>
      <c r="F70" s="22">
        <f>ROUND('Hintergrund Berechnung'!$O$941,3)</f>
        <v>8.43</v>
      </c>
      <c r="G70" s="20">
        <f>ROUND('Hintergrund Berechnung'!$J$941,3)</f>
        <v>3.7839999999999998</v>
      </c>
      <c r="I70" s="21">
        <v>90</v>
      </c>
      <c r="J70" s="22">
        <f>ROUND(180/('Hintergrund Berechnung'!$I$939*(I70^0.70558407859294)),3)</f>
        <v>1.431</v>
      </c>
      <c r="K70" s="22">
        <f>ROUND(45/('Hintergrund Berechnung'!$N$939*(I70^0.450818786555515)),3)</f>
        <v>4.3600000000000003</v>
      </c>
      <c r="L70" s="22">
        <f>ROUND('Hintergrund Berechnung'!$O$942,3)</f>
        <v>6.7770000000000001</v>
      </c>
      <c r="M70" s="20">
        <f>ROUND('Hintergrund Berechnung'!$J$942,3)</f>
        <v>3.0630000000000002</v>
      </c>
    </row>
    <row r="71" spans="3:13" x14ac:dyDescent="0.3">
      <c r="C71" s="21">
        <v>91</v>
      </c>
      <c r="D71" s="22">
        <f>ROUND(150/('Hintergrund Berechnung'!$I$939*(C71^0.70558407859294)),3)</f>
        <v>1.1839999999999999</v>
      </c>
      <c r="E71" s="22">
        <f>ROUND(57/('Hintergrund Berechnung'!$N$939*(C71^0.450818786555515)),3)</f>
        <v>5.4950000000000001</v>
      </c>
      <c r="F71" s="22">
        <f>ROUND('Hintergrund Berechnung'!$O$941,3)</f>
        <v>8.43</v>
      </c>
      <c r="G71" s="20">
        <f>ROUND('Hintergrund Berechnung'!$J$941,3)</f>
        <v>3.7839999999999998</v>
      </c>
      <c r="I71" s="21">
        <v>91</v>
      </c>
      <c r="J71" s="22">
        <f>ROUND(180/('Hintergrund Berechnung'!$I$939*(I71^0.70558407859294)),3)</f>
        <v>1.42</v>
      </c>
      <c r="K71" s="22">
        <f>ROUND(45/('Hintergrund Berechnung'!$N$939*(I71^0.450818786555515)),3)</f>
        <v>4.3380000000000001</v>
      </c>
      <c r="L71" s="22">
        <f>ROUND('Hintergrund Berechnung'!$O$942,3)</f>
        <v>6.7770000000000001</v>
      </c>
      <c r="M71" s="20">
        <f>ROUND('Hintergrund Berechnung'!$J$942,3)</f>
        <v>3.0630000000000002</v>
      </c>
    </row>
    <row r="72" spans="3:13" x14ac:dyDescent="0.3">
      <c r="C72" s="21">
        <v>92</v>
      </c>
      <c r="D72" s="22">
        <f>ROUND(150/('Hintergrund Berechnung'!$I$939*(C72^0.70558407859294)),3)</f>
        <v>1.1739999999999999</v>
      </c>
      <c r="E72" s="22">
        <f>ROUND(57/('Hintergrund Berechnung'!$N$939*(C72^0.450818786555515)),3)</f>
        <v>5.468</v>
      </c>
      <c r="F72" s="22">
        <f>ROUND('Hintergrund Berechnung'!$O$941,3)</f>
        <v>8.43</v>
      </c>
      <c r="G72" s="20">
        <f>ROUND('Hintergrund Berechnung'!$J$941,3)</f>
        <v>3.7839999999999998</v>
      </c>
      <c r="I72" s="21">
        <v>92</v>
      </c>
      <c r="J72" s="22">
        <f>ROUND(180/('Hintergrund Berechnung'!$I$939*(I72^0.70558407859294)),3)</f>
        <v>1.409</v>
      </c>
      <c r="K72" s="22">
        <f>ROUND(45/('Hintergrund Berechnung'!$N$939*(I72^0.450818786555515)),3)</f>
        <v>4.3170000000000002</v>
      </c>
      <c r="L72" s="22">
        <f>ROUND('Hintergrund Berechnung'!$O$942,3)</f>
        <v>6.7770000000000001</v>
      </c>
      <c r="M72" s="20">
        <f>ROUND('Hintergrund Berechnung'!$J$942,3)</f>
        <v>3.0630000000000002</v>
      </c>
    </row>
    <row r="73" spans="3:13" x14ac:dyDescent="0.3">
      <c r="C73" s="21">
        <v>93</v>
      </c>
      <c r="D73" s="22">
        <f>ROUND(150/('Hintergrund Berechnung'!$I$939*(C73^0.70558407859294)),3)</f>
        <v>1.165</v>
      </c>
      <c r="E73" s="22">
        <f>ROUND(57/('Hintergrund Berechnung'!$N$939*(C73^0.450818786555515)),3)</f>
        <v>5.4420000000000002</v>
      </c>
      <c r="F73" s="22">
        <f>ROUND('Hintergrund Berechnung'!$O$941,3)</f>
        <v>8.43</v>
      </c>
      <c r="G73" s="20">
        <f>ROUND('Hintergrund Berechnung'!$J$941,3)</f>
        <v>3.7839999999999998</v>
      </c>
      <c r="I73" s="21">
        <v>93</v>
      </c>
      <c r="J73" s="22">
        <f>ROUND(180/('Hintergrund Berechnung'!$I$939*(I73^0.70558407859294)),3)</f>
        <v>1.399</v>
      </c>
      <c r="K73" s="22">
        <f>ROUND(45/('Hintergrund Berechnung'!$N$939*(I73^0.450818786555515)),3)</f>
        <v>4.2960000000000003</v>
      </c>
      <c r="L73" s="22">
        <f>ROUND('Hintergrund Berechnung'!$O$942,3)</f>
        <v>6.7770000000000001</v>
      </c>
      <c r="M73" s="20">
        <f>ROUND('Hintergrund Berechnung'!$J$942,3)</f>
        <v>3.0630000000000002</v>
      </c>
    </row>
    <row r="74" spans="3:13" x14ac:dyDescent="0.3">
      <c r="C74" s="21">
        <v>94</v>
      </c>
      <c r="D74" s="22">
        <f>ROUND(150/('Hintergrund Berechnung'!$I$939*(C74^0.70558407859294)),3)</f>
        <v>1.157</v>
      </c>
      <c r="E74" s="22">
        <f>ROUND(57/('Hintergrund Berechnung'!$N$939*(C74^0.450818786555515)),3)</f>
        <v>5.4160000000000004</v>
      </c>
      <c r="F74" s="22">
        <f>ROUND('Hintergrund Berechnung'!$O$941,3)</f>
        <v>8.43</v>
      </c>
      <c r="G74" s="20">
        <f>ROUND('Hintergrund Berechnung'!$J$941,3)</f>
        <v>3.7839999999999998</v>
      </c>
      <c r="I74" s="21">
        <v>94</v>
      </c>
      <c r="J74" s="22">
        <f>ROUND(180/('Hintergrund Berechnung'!$I$939*(I74^0.70558407859294)),3)</f>
        <v>1.3879999999999999</v>
      </c>
      <c r="K74" s="22">
        <f>ROUND(45/('Hintergrund Berechnung'!$N$939*(I74^0.450818786555515)),3)</f>
        <v>4.2750000000000004</v>
      </c>
      <c r="L74" s="22">
        <f>ROUND('Hintergrund Berechnung'!$O$942,3)</f>
        <v>6.7770000000000001</v>
      </c>
      <c r="M74" s="20">
        <f>ROUND('Hintergrund Berechnung'!$J$942,3)</f>
        <v>3.0630000000000002</v>
      </c>
    </row>
    <row r="75" spans="3:13" x14ac:dyDescent="0.3">
      <c r="C75" s="21">
        <v>95</v>
      </c>
      <c r="D75" s="22">
        <f>ROUND(150/('Hintergrund Berechnung'!$I$939*(C75^0.70558407859294)),3)</f>
        <v>1.1479999999999999</v>
      </c>
      <c r="E75" s="22">
        <f>ROUND(57/('Hintergrund Berechnung'!$N$939*(C75^0.450818786555515)),3)</f>
        <v>5.39</v>
      </c>
      <c r="F75" s="22">
        <f>ROUND('Hintergrund Berechnung'!$O$941,3)</f>
        <v>8.43</v>
      </c>
      <c r="G75" s="20">
        <f>ROUND('Hintergrund Berechnung'!$J$941,3)</f>
        <v>3.7839999999999998</v>
      </c>
      <c r="I75" s="21">
        <v>95</v>
      </c>
      <c r="J75" s="22">
        <f>ROUND(180/('Hintergrund Berechnung'!$I$939*(I75^0.70558407859294)),3)</f>
        <v>1.3779999999999999</v>
      </c>
      <c r="K75" s="22">
        <f>ROUND(45/('Hintergrund Berechnung'!$N$939*(I75^0.450818786555515)),3)</f>
        <v>4.2549999999999999</v>
      </c>
      <c r="L75" s="22">
        <f>ROUND('Hintergrund Berechnung'!$O$942,3)</f>
        <v>6.7770000000000001</v>
      </c>
      <c r="M75" s="20">
        <f>ROUND('Hintergrund Berechnung'!$J$942,3)</f>
        <v>3.0630000000000002</v>
      </c>
    </row>
    <row r="76" spans="3:13" x14ac:dyDescent="0.3">
      <c r="C76" s="21">
        <v>96</v>
      </c>
      <c r="D76" s="22">
        <f>ROUND(150/('Hintergrund Berechnung'!$I$939*(C76^0.70558407859294)),3)</f>
        <v>1.1399999999999999</v>
      </c>
      <c r="E76" s="22">
        <f>ROUND(57/('Hintergrund Berechnung'!$N$939*(C76^0.450818786555515)),3)</f>
        <v>5.3639999999999999</v>
      </c>
      <c r="F76" s="22">
        <f>ROUND('Hintergrund Berechnung'!$O$941,3)</f>
        <v>8.43</v>
      </c>
      <c r="G76" s="20">
        <f>ROUND('Hintergrund Berechnung'!$J$941,3)</f>
        <v>3.7839999999999998</v>
      </c>
      <c r="I76" s="21">
        <v>96</v>
      </c>
      <c r="J76" s="22">
        <f>ROUND(180/('Hintergrund Berechnung'!$I$939*(I76^0.70558407859294)),3)</f>
        <v>1.3680000000000001</v>
      </c>
      <c r="K76" s="22">
        <f>ROUND(45/('Hintergrund Berechnung'!$N$939*(I76^0.450818786555515)),3)</f>
        <v>4.2350000000000003</v>
      </c>
      <c r="L76" s="22">
        <f>ROUND('Hintergrund Berechnung'!$O$942,3)</f>
        <v>6.7770000000000001</v>
      </c>
      <c r="M76" s="20">
        <f>ROUND('Hintergrund Berechnung'!$J$942,3)</f>
        <v>3.0630000000000002</v>
      </c>
    </row>
    <row r="77" spans="3:13" x14ac:dyDescent="0.3">
      <c r="C77" s="21">
        <v>97</v>
      </c>
      <c r="D77" s="22">
        <f>ROUND(150/('Hintergrund Berechnung'!$I$939*(C77^0.70558407859294)),3)</f>
        <v>1.131</v>
      </c>
      <c r="E77" s="22">
        <f>ROUND(57/('Hintergrund Berechnung'!$N$939*(C77^0.450818786555515)),3)</f>
        <v>5.3390000000000004</v>
      </c>
      <c r="F77" s="22">
        <f>ROUND('Hintergrund Berechnung'!$O$941,3)</f>
        <v>8.43</v>
      </c>
      <c r="G77" s="20">
        <f>ROUND('Hintergrund Berechnung'!$J$941,3)</f>
        <v>3.7839999999999998</v>
      </c>
      <c r="I77" s="21">
        <v>97</v>
      </c>
      <c r="J77" s="22">
        <f>ROUND(180/('Hintergrund Berechnung'!$I$939*(I77^0.70558407859294)),3)</f>
        <v>1.3580000000000001</v>
      </c>
      <c r="K77" s="22">
        <f>ROUND(45/('Hintergrund Berechnung'!$N$939*(I77^0.450818786555515)),3)</f>
        <v>4.2149999999999999</v>
      </c>
      <c r="L77" s="22">
        <f>ROUND('Hintergrund Berechnung'!$O$942,3)</f>
        <v>6.7770000000000001</v>
      </c>
      <c r="M77" s="20">
        <f>ROUND('Hintergrund Berechnung'!$J$942,3)</f>
        <v>3.0630000000000002</v>
      </c>
    </row>
    <row r="78" spans="3:13" x14ac:dyDescent="0.3">
      <c r="C78" s="21">
        <v>98</v>
      </c>
      <c r="D78" s="22">
        <f>ROUND(150/('Hintergrund Berechnung'!$I$939*(C78^0.70558407859294)),3)</f>
        <v>1.123</v>
      </c>
      <c r="E78" s="22">
        <f>ROUND(57/('Hintergrund Berechnung'!$N$939*(C78^0.450818786555515)),3)</f>
        <v>5.3150000000000004</v>
      </c>
      <c r="F78" s="22">
        <f>ROUND('Hintergrund Berechnung'!$O$941,3)</f>
        <v>8.43</v>
      </c>
      <c r="G78" s="20">
        <f>ROUND('Hintergrund Berechnung'!$J$941,3)</f>
        <v>3.7839999999999998</v>
      </c>
      <c r="I78" s="21">
        <v>98</v>
      </c>
      <c r="J78" s="22">
        <f>ROUND(180/('Hintergrund Berechnung'!$I$939*(I78^0.70558407859294)),3)</f>
        <v>1.3480000000000001</v>
      </c>
      <c r="K78" s="22">
        <f>ROUND(45/('Hintergrund Berechnung'!$N$939*(I78^0.450818786555515)),3)</f>
        <v>4.1959999999999997</v>
      </c>
      <c r="L78" s="22">
        <f>ROUND('Hintergrund Berechnung'!$O$942,3)</f>
        <v>6.7770000000000001</v>
      </c>
      <c r="M78" s="20">
        <f>ROUND('Hintergrund Berechnung'!$J$942,3)</f>
        <v>3.0630000000000002</v>
      </c>
    </row>
    <row r="79" spans="3:13" x14ac:dyDescent="0.3">
      <c r="C79" s="21">
        <v>99</v>
      </c>
      <c r="D79" s="22">
        <f>ROUND(150/('Hintergrund Berechnung'!$I$939*(C79^0.70558407859294)),3)</f>
        <v>1.115</v>
      </c>
      <c r="E79" s="22">
        <f>ROUND(57/('Hintergrund Berechnung'!$N$939*(C79^0.450818786555515)),3)</f>
        <v>5.2910000000000004</v>
      </c>
      <c r="F79" s="22">
        <f>ROUND('Hintergrund Berechnung'!$O$941,3)</f>
        <v>8.43</v>
      </c>
      <c r="G79" s="20">
        <f>ROUND('Hintergrund Berechnung'!$J$941,3)</f>
        <v>3.7839999999999998</v>
      </c>
      <c r="I79" s="21">
        <v>99</v>
      </c>
      <c r="J79" s="22">
        <f>ROUND(180/('Hintergrund Berechnung'!$I$939*(I79^0.70558407859294)),3)</f>
        <v>1.3380000000000001</v>
      </c>
      <c r="K79" s="22">
        <f>ROUND(45/('Hintergrund Berechnung'!$N$939*(I79^0.450818786555515)),3)</f>
        <v>4.1769999999999996</v>
      </c>
      <c r="L79" s="22">
        <f>ROUND('Hintergrund Berechnung'!$O$942,3)</f>
        <v>6.7770000000000001</v>
      </c>
      <c r="M79" s="20">
        <f>ROUND('Hintergrund Berechnung'!$J$942,3)</f>
        <v>3.0630000000000002</v>
      </c>
    </row>
    <row r="80" spans="3:13" x14ac:dyDescent="0.3">
      <c r="C80" s="21">
        <v>100</v>
      </c>
      <c r="D80" s="22">
        <f>ROUND(150/('Hintergrund Berechnung'!$I$939*(C80^0.70558407859294)),3)</f>
        <v>1.107</v>
      </c>
      <c r="E80" s="22">
        <f>ROUND(57/('Hintergrund Berechnung'!$N$939*(C80^0.450818786555515)),3)</f>
        <v>5.2670000000000003</v>
      </c>
      <c r="F80" s="22">
        <f>ROUND('Hintergrund Berechnung'!$O$941,3)</f>
        <v>8.43</v>
      </c>
      <c r="G80" s="20">
        <f>ROUND('Hintergrund Berechnung'!$J$941,3)</f>
        <v>3.7839999999999998</v>
      </c>
      <c r="I80" s="21">
        <v>100</v>
      </c>
      <c r="J80" s="22">
        <f>ROUND(180/('Hintergrund Berechnung'!$I$939*(I80^0.70558407859294)),3)</f>
        <v>1.329</v>
      </c>
      <c r="K80" s="22">
        <f>ROUND(45/('Hintergrund Berechnung'!$N$939*(I80^0.450818786555515)),3)</f>
        <v>4.1580000000000004</v>
      </c>
      <c r="L80" s="22">
        <f>ROUND('Hintergrund Berechnung'!$O$942,3)</f>
        <v>6.7770000000000001</v>
      </c>
      <c r="M80" s="20">
        <f>ROUND('Hintergrund Berechnung'!$J$942,3)</f>
        <v>3.0630000000000002</v>
      </c>
    </row>
    <row r="81" spans="3:13" x14ac:dyDescent="0.3">
      <c r="C81" s="21">
        <v>101</v>
      </c>
      <c r="D81" s="22">
        <f>ROUND(150/('Hintergrund Berechnung'!$I$939*(C81^0.70558407859294)),3)</f>
        <v>1.1000000000000001</v>
      </c>
      <c r="E81" s="22">
        <f>ROUND(57/('Hintergrund Berechnung'!$N$939*(C81^0.450818786555515)),3)</f>
        <v>5.2430000000000003</v>
      </c>
      <c r="F81" s="22">
        <f>ROUND('Hintergrund Berechnung'!$O$941,3)</f>
        <v>8.43</v>
      </c>
      <c r="G81" s="20">
        <f>ROUND('Hintergrund Berechnung'!$J$941,3)</f>
        <v>3.7839999999999998</v>
      </c>
      <c r="I81" s="21">
        <v>101</v>
      </c>
      <c r="J81" s="22">
        <f>ROUND(180/('Hintergrund Berechnung'!$I$939*(I81^0.70558407859294)),3)</f>
        <v>1.319</v>
      </c>
      <c r="K81" s="22">
        <f>ROUND(45/('Hintergrund Berechnung'!$N$939*(I81^0.450818786555515)),3)</f>
        <v>4.1390000000000002</v>
      </c>
      <c r="L81" s="22">
        <f>ROUND('Hintergrund Berechnung'!$O$942,3)</f>
        <v>6.7770000000000001</v>
      </c>
      <c r="M81" s="20">
        <f>ROUND('Hintergrund Berechnung'!$J$942,3)</f>
        <v>3.0630000000000002</v>
      </c>
    </row>
    <row r="82" spans="3:13" x14ac:dyDescent="0.3">
      <c r="C82" s="21">
        <v>102</v>
      </c>
      <c r="D82" s="22">
        <f>ROUND(150/('Hintergrund Berechnung'!$I$939*(C82^0.70558407859294)),3)</f>
        <v>1.0920000000000001</v>
      </c>
      <c r="E82" s="22">
        <f>ROUND(57/('Hintergrund Berechnung'!$N$939*(C82^0.450818786555515)),3)</f>
        <v>5.22</v>
      </c>
      <c r="F82" s="22">
        <f>ROUND('Hintergrund Berechnung'!$O$941,3)</f>
        <v>8.43</v>
      </c>
      <c r="G82" s="20">
        <f>ROUND('Hintergrund Berechnung'!$J$941,3)</f>
        <v>3.7839999999999998</v>
      </c>
      <c r="I82" s="21">
        <v>102</v>
      </c>
      <c r="J82" s="22">
        <f>ROUND(180/('Hintergrund Berechnung'!$I$939*(I82^0.70558407859294)),3)</f>
        <v>1.31</v>
      </c>
      <c r="K82" s="22">
        <f>ROUND(45/('Hintergrund Berechnung'!$N$939*(I82^0.450818786555515)),3)</f>
        <v>4.1210000000000004</v>
      </c>
      <c r="L82" s="22">
        <f>ROUND('Hintergrund Berechnung'!$O$942,3)</f>
        <v>6.7770000000000001</v>
      </c>
      <c r="M82" s="20">
        <f>ROUND('Hintergrund Berechnung'!$J$942,3)</f>
        <v>3.0630000000000002</v>
      </c>
    </row>
    <row r="83" spans="3:13" x14ac:dyDescent="0.3">
      <c r="C83" s="21">
        <v>103</v>
      </c>
      <c r="D83" s="22">
        <f>ROUND(150/('Hintergrund Berechnung'!$I$939*(C83^0.70558407859294)),3)</f>
        <v>1.0840000000000001</v>
      </c>
      <c r="E83" s="22">
        <f>ROUND(57/('Hintergrund Berechnung'!$N$939*(C83^0.450818786555515)),3)</f>
        <v>5.1970000000000001</v>
      </c>
      <c r="F83" s="22">
        <f>ROUND('Hintergrund Berechnung'!$O$941,3)</f>
        <v>8.43</v>
      </c>
      <c r="G83" s="20">
        <f>ROUND('Hintergrund Berechnung'!$J$941,3)</f>
        <v>3.7839999999999998</v>
      </c>
      <c r="I83" s="21">
        <v>103</v>
      </c>
      <c r="J83" s="22">
        <f>ROUND(180/('Hintergrund Berechnung'!$I$939*(I83^0.70558407859294)),3)</f>
        <v>1.3009999999999999</v>
      </c>
      <c r="K83" s="22">
        <f>ROUND(45/('Hintergrund Berechnung'!$N$939*(I83^0.450818786555515)),3)</f>
        <v>4.1029999999999998</v>
      </c>
      <c r="L83" s="22">
        <f>ROUND('Hintergrund Berechnung'!$O$942,3)</f>
        <v>6.7770000000000001</v>
      </c>
      <c r="M83" s="20">
        <f>ROUND('Hintergrund Berechnung'!$J$942,3)</f>
        <v>3.0630000000000002</v>
      </c>
    </row>
    <row r="84" spans="3:13" x14ac:dyDescent="0.3">
      <c r="C84" s="21">
        <v>104</v>
      </c>
      <c r="D84" s="22">
        <f>ROUND(150/('Hintergrund Berechnung'!$I$939*(C84^0.70558407859294)),3)</f>
        <v>1.077</v>
      </c>
      <c r="E84" s="22">
        <f>ROUND(57/('Hintergrund Berechnung'!$N$939*(C84^0.450818786555515)),3)</f>
        <v>5.1740000000000004</v>
      </c>
      <c r="F84" s="22">
        <f>ROUND('Hintergrund Berechnung'!$O$941,3)</f>
        <v>8.43</v>
      </c>
      <c r="G84" s="20">
        <f>ROUND('Hintergrund Berechnung'!$J$941,3)</f>
        <v>3.7839999999999998</v>
      </c>
      <c r="I84" s="21">
        <v>104</v>
      </c>
      <c r="J84" s="22">
        <f>ROUND(180/('Hintergrund Berechnung'!$I$939*(I84^0.70558407859294)),3)</f>
        <v>1.2929999999999999</v>
      </c>
      <c r="K84" s="22">
        <f>ROUND(45/('Hintergrund Berechnung'!$N$939*(I84^0.450818786555515)),3)</f>
        <v>4.085</v>
      </c>
      <c r="L84" s="22">
        <f>ROUND('Hintergrund Berechnung'!$O$942,3)</f>
        <v>6.7770000000000001</v>
      </c>
      <c r="M84" s="20">
        <f>ROUND('Hintergrund Berechnung'!$J$942,3)</f>
        <v>3.0630000000000002</v>
      </c>
    </row>
    <row r="85" spans="3:13" x14ac:dyDescent="0.3">
      <c r="C85" s="21">
        <v>105</v>
      </c>
      <c r="D85" s="22">
        <f>ROUND(150/('Hintergrund Berechnung'!$I$939*(C85^0.70558407859294)),3)</f>
        <v>1.07</v>
      </c>
      <c r="E85" s="22">
        <f>ROUND(57/('Hintergrund Berechnung'!$N$939*(C85^0.450818786555515)),3)</f>
        <v>5.1520000000000001</v>
      </c>
      <c r="F85" s="22">
        <f>ROUND('Hintergrund Berechnung'!$O$941,3)</f>
        <v>8.43</v>
      </c>
      <c r="G85" s="20">
        <f>ROUND('Hintergrund Berechnung'!$J$941,3)</f>
        <v>3.7839999999999998</v>
      </c>
      <c r="I85" s="21">
        <v>105</v>
      </c>
      <c r="J85" s="22">
        <f>ROUND(180/('Hintergrund Berechnung'!$I$939*(I85^0.70558407859294)),3)</f>
        <v>1.284</v>
      </c>
      <c r="K85" s="22">
        <f>ROUND(45/('Hintergrund Berechnung'!$N$939*(I85^0.450818786555515)),3)</f>
        <v>4.0670000000000002</v>
      </c>
      <c r="L85" s="22">
        <f>ROUND('Hintergrund Berechnung'!$O$942,3)</f>
        <v>6.7770000000000001</v>
      </c>
      <c r="M85" s="20">
        <f>ROUND('Hintergrund Berechnung'!$J$942,3)</f>
        <v>3.0630000000000002</v>
      </c>
    </row>
    <row r="86" spans="3:13" x14ac:dyDescent="0.3">
      <c r="C86" s="21">
        <v>106</v>
      </c>
      <c r="D86" s="22">
        <f>ROUND(150/('Hintergrund Berechnung'!$I$939*(C86^0.70558407859294)),3)</f>
        <v>1.0629999999999999</v>
      </c>
      <c r="E86" s="22">
        <f>ROUND(57/('Hintergrund Berechnung'!$N$939*(C86^0.450818786555515)),3)</f>
        <v>5.13</v>
      </c>
      <c r="F86" s="22">
        <f>ROUND('Hintergrund Berechnung'!$O$941,3)</f>
        <v>8.43</v>
      </c>
      <c r="G86" s="20">
        <f>ROUND('Hintergrund Berechnung'!$J$941,3)</f>
        <v>3.7839999999999998</v>
      </c>
      <c r="I86" s="21">
        <v>106</v>
      </c>
      <c r="J86" s="22">
        <f>ROUND(180/('Hintergrund Berechnung'!$I$939*(I86^0.70558407859294)),3)</f>
        <v>1.2749999999999999</v>
      </c>
      <c r="K86" s="22">
        <f>ROUND(45/('Hintergrund Berechnung'!$N$939*(I86^0.450818786555515)),3)</f>
        <v>4.05</v>
      </c>
      <c r="L86" s="22">
        <f>ROUND('Hintergrund Berechnung'!$O$942,3)</f>
        <v>6.7770000000000001</v>
      </c>
      <c r="M86" s="20">
        <f>ROUND('Hintergrund Berechnung'!$J$942,3)</f>
        <v>3.0630000000000002</v>
      </c>
    </row>
    <row r="87" spans="3:13" x14ac:dyDescent="0.3">
      <c r="C87" s="21">
        <v>107</v>
      </c>
      <c r="D87" s="22">
        <f>ROUND(150/('Hintergrund Berechnung'!$I$939*(C87^0.70558407859294)),3)</f>
        <v>1.056</v>
      </c>
      <c r="E87" s="22">
        <f>ROUND(57/('Hintergrund Berechnung'!$N$939*(C87^0.450818786555515)),3)</f>
        <v>5.1079999999999997</v>
      </c>
      <c r="F87" s="22">
        <f>ROUND('Hintergrund Berechnung'!$O$941,3)</f>
        <v>8.43</v>
      </c>
      <c r="G87" s="20">
        <f>ROUND('Hintergrund Berechnung'!$J$941,3)</f>
        <v>3.7839999999999998</v>
      </c>
      <c r="I87" s="21">
        <v>107</v>
      </c>
      <c r="J87" s="22">
        <f>ROUND(180/('Hintergrund Berechnung'!$I$939*(I87^0.70558407859294)),3)</f>
        <v>1.2669999999999999</v>
      </c>
      <c r="K87" s="22">
        <f>ROUND(45/('Hintergrund Berechnung'!$N$939*(I87^0.450818786555515)),3)</f>
        <v>4.0330000000000004</v>
      </c>
      <c r="L87" s="22">
        <f>ROUND('Hintergrund Berechnung'!$O$942,3)</f>
        <v>6.7770000000000001</v>
      </c>
      <c r="M87" s="20">
        <f>ROUND('Hintergrund Berechnung'!$J$942,3)</f>
        <v>3.0630000000000002</v>
      </c>
    </row>
    <row r="88" spans="3:13" x14ac:dyDescent="0.3">
      <c r="C88" s="21">
        <v>108</v>
      </c>
      <c r="D88" s="22">
        <f>ROUND(150/('Hintergrund Berechnung'!$I$939*(C88^0.70558407859294)),3)</f>
        <v>1.0489999999999999</v>
      </c>
      <c r="E88" s="22">
        <f>ROUND(57/('Hintergrund Berechnung'!$N$939*(C88^0.450818786555515)),3)</f>
        <v>5.0869999999999997</v>
      </c>
      <c r="F88" s="22">
        <f>ROUND('Hintergrund Berechnung'!$O$941,3)</f>
        <v>8.43</v>
      </c>
      <c r="G88" s="20">
        <f>ROUND('Hintergrund Berechnung'!$J$941,3)</f>
        <v>3.7839999999999998</v>
      </c>
      <c r="I88" s="21">
        <v>108</v>
      </c>
      <c r="J88" s="22">
        <f>ROUND(180/('Hintergrund Berechnung'!$I$939*(I88^0.70558407859294)),3)</f>
        <v>1.2589999999999999</v>
      </c>
      <c r="K88" s="22">
        <f>ROUND(45/('Hintergrund Berechnung'!$N$939*(I88^0.450818786555515)),3)</f>
        <v>4.016</v>
      </c>
      <c r="L88" s="22">
        <f>ROUND('Hintergrund Berechnung'!$O$942,3)</f>
        <v>6.7770000000000001</v>
      </c>
      <c r="M88" s="20">
        <f>ROUND('Hintergrund Berechnung'!$J$942,3)</f>
        <v>3.0630000000000002</v>
      </c>
    </row>
    <row r="89" spans="3:13" x14ac:dyDescent="0.3">
      <c r="C89" s="21">
        <v>109</v>
      </c>
      <c r="D89" s="22">
        <f>ROUND(150/('Hintergrund Berechnung'!$I$939*(C89^0.70558407859294)),3)</f>
        <v>1.042</v>
      </c>
      <c r="E89" s="22">
        <f>ROUND(57/('Hintergrund Berechnung'!$N$939*(C89^0.450818786555515)),3)</f>
        <v>5.0659999999999998</v>
      </c>
      <c r="F89" s="22">
        <f>ROUND('Hintergrund Berechnung'!$O$941,3)</f>
        <v>8.43</v>
      </c>
      <c r="G89" s="20">
        <f>ROUND('Hintergrund Berechnung'!$J$941,3)</f>
        <v>3.7839999999999998</v>
      </c>
      <c r="I89" s="21">
        <v>109</v>
      </c>
      <c r="J89" s="22">
        <f>ROUND(180/('Hintergrund Berechnung'!$I$939*(I89^0.70558407859294)),3)</f>
        <v>1.25</v>
      </c>
      <c r="K89" s="22">
        <f>ROUND(45/('Hintergrund Berechnung'!$N$939*(I89^0.450818786555515)),3)</f>
        <v>3.9990000000000001</v>
      </c>
      <c r="L89" s="22">
        <f>ROUND('Hintergrund Berechnung'!$O$942,3)</f>
        <v>6.7770000000000001</v>
      </c>
      <c r="M89" s="20">
        <f>ROUND('Hintergrund Berechnung'!$J$942,3)</f>
        <v>3.0630000000000002</v>
      </c>
    </row>
    <row r="90" spans="3:13" x14ac:dyDescent="0.3">
      <c r="C90" s="21">
        <v>110</v>
      </c>
      <c r="D90" s="22">
        <f>ROUND(150/('Hintergrund Berechnung'!$I$939*(C90^0.70558407859294)),3)</f>
        <v>1.0349999999999999</v>
      </c>
      <c r="E90" s="22">
        <f>ROUND(57/('Hintergrund Berechnung'!$N$939*(C90^0.450818786555515)),3)</f>
        <v>5.0449999999999999</v>
      </c>
      <c r="F90" s="22">
        <f>ROUND('Hintergrund Berechnung'!$O$941,3)</f>
        <v>8.43</v>
      </c>
      <c r="G90" s="20">
        <f>ROUND('Hintergrund Berechnung'!$J$941,3)</f>
        <v>3.7839999999999998</v>
      </c>
      <c r="I90" s="21">
        <v>110</v>
      </c>
      <c r="J90" s="22">
        <f>ROUND(180/('Hintergrund Berechnung'!$I$939*(I90^0.70558407859294)),3)</f>
        <v>1.242</v>
      </c>
      <c r="K90" s="22">
        <f>ROUND(45/('Hintergrund Berechnung'!$N$939*(I90^0.450818786555515)),3)</f>
        <v>3.9830000000000001</v>
      </c>
      <c r="L90" s="22">
        <f>ROUND('Hintergrund Berechnung'!$O$942,3)</f>
        <v>6.7770000000000001</v>
      </c>
      <c r="M90" s="20">
        <f>ROUND('Hintergrund Berechnung'!$J$942,3)</f>
        <v>3.0630000000000002</v>
      </c>
    </row>
    <row r="91" spans="3:13" x14ac:dyDescent="0.3">
      <c r="C91" s="21">
        <v>111</v>
      </c>
      <c r="D91" s="22">
        <f>ROUND(150/('Hintergrund Berechnung'!$I$939*(C91^0.70558407859294)),3)</f>
        <v>1.0289999999999999</v>
      </c>
      <c r="E91" s="22">
        <f>ROUND(57/('Hintergrund Berechnung'!$N$939*(C91^0.450818786555515)),3)</f>
        <v>5.0250000000000004</v>
      </c>
      <c r="F91" s="22">
        <f>ROUND('Hintergrund Berechnung'!$O$941,3)</f>
        <v>8.43</v>
      </c>
      <c r="G91" s="20">
        <f>ROUND('Hintergrund Berechnung'!$J$941,3)</f>
        <v>3.7839999999999998</v>
      </c>
      <c r="I91" s="21">
        <v>111</v>
      </c>
      <c r="J91" s="22">
        <f>ROUND(180/('Hintergrund Berechnung'!$I$939*(I91^0.70558407859294)),3)</f>
        <v>1.234</v>
      </c>
      <c r="K91" s="22">
        <f>ROUND(45/('Hintergrund Berechnung'!$N$939*(I91^0.450818786555515)),3)</f>
        <v>3.9670000000000001</v>
      </c>
      <c r="L91" s="22">
        <f>ROUND('Hintergrund Berechnung'!$O$942,3)</f>
        <v>6.7770000000000001</v>
      </c>
      <c r="M91" s="20">
        <f>ROUND('Hintergrund Berechnung'!$J$942,3)</f>
        <v>3.0630000000000002</v>
      </c>
    </row>
    <row r="92" spans="3:13" x14ac:dyDescent="0.3">
      <c r="C92" s="21">
        <v>112</v>
      </c>
      <c r="D92" s="22">
        <f>ROUND(150/('Hintergrund Berechnung'!$I$939*(C92^0.70558407859294)),3)</f>
        <v>1.022</v>
      </c>
      <c r="E92" s="22">
        <f>ROUND(57/('Hintergrund Berechnung'!$N$939*(C92^0.450818786555515)),3)</f>
        <v>5.0039999999999996</v>
      </c>
      <c r="F92" s="22">
        <f>ROUND('Hintergrund Berechnung'!$O$941,3)</f>
        <v>8.43</v>
      </c>
      <c r="G92" s="20">
        <f>ROUND('Hintergrund Berechnung'!$J$941,3)</f>
        <v>3.7839999999999998</v>
      </c>
      <c r="I92" s="21">
        <v>112</v>
      </c>
      <c r="J92" s="22">
        <f>ROUND(180/('Hintergrund Berechnung'!$I$939*(I92^0.70558407859294)),3)</f>
        <v>1.2270000000000001</v>
      </c>
      <c r="K92" s="22">
        <f>ROUND(45/('Hintergrund Berechnung'!$N$939*(I92^0.450818786555515)),3)</f>
        <v>3.9510000000000001</v>
      </c>
      <c r="L92" s="22">
        <f>ROUND('Hintergrund Berechnung'!$O$942,3)</f>
        <v>6.7770000000000001</v>
      </c>
      <c r="M92" s="20">
        <f>ROUND('Hintergrund Berechnung'!$J$942,3)</f>
        <v>3.0630000000000002</v>
      </c>
    </row>
    <row r="93" spans="3:13" x14ac:dyDescent="0.3">
      <c r="C93" s="21">
        <v>113</v>
      </c>
      <c r="D93" s="22">
        <f>ROUND(150/('Hintergrund Berechnung'!$I$939*(C93^0.70558407859294)),3)</f>
        <v>1.016</v>
      </c>
      <c r="E93" s="22">
        <f>ROUND(57/('Hintergrund Berechnung'!$N$939*(C93^0.450818786555515)),3)</f>
        <v>4.984</v>
      </c>
      <c r="F93" s="22">
        <f>ROUND('Hintergrund Berechnung'!$O$941,3)</f>
        <v>8.43</v>
      </c>
      <c r="G93" s="20">
        <f>ROUND('Hintergrund Berechnung'!$J$941,3)</f>
        <v>3.7839999999999998</v>
      </c>
      <c r="I93" s="21">
        <v>113</v>
      </c>
      <c r="J93" s="22">
        <f>ROUND(180/('Hintergrund Berechnung'!$I$939*(I93^0.70558407859294)),3)</f>
        <v>1.2190000000000001</v>
      </c>
      <c r="K93" s="22">
        <f>ROUND(45/('Hintergrund Berechnung'!$N$939*(I93^0.450818786555515)),3)</f>
        <v>3.9350000000000001</v>
      </c>
      <c r="L93" s="22">
        <f>ROUND('Hintergrund Berechnung'!$O$942,3)</f>
        <v>6.7770000000000001</v>
      </c>
      <c r="M93" s="20">
        <f>ROUND('Hintergrund Berechnung'!$J$942,3)</f>
        <v>3.0630000000000002</v>
      </c>
    </row>
    <row r="94" spans="3:13" x14ac:dyDescent="0.3">
      <c r="C94" s="21">
        <v>114</v>
      </c>
      <c r="D94" s="22">
        <f>ROUND(150/('Hintergrund Berechnung'!$I$939*(C94^0.70558407859294)),3)</f>
        <v>1.01</v>
      </c>
      <c r="E94" s="22">
        <f>ROUND(57/('Hintergrund Berechnung'!$N$939*(C94^0.450818786555515)),3)</f>
        <v>4.9649999999999999</v>
      </c>
      <c r="F94" s="22">
        <f>ROUND('Hintergrund Berechnung'!$O$941,3)</f>
        <v>8.43</v>
      </c>
      <c r="G94" s="20">
        <f>ROUND('Hintergrund Berechnung'!$J$941,3)</f>
        <v>3.7839999999999998</v>
      </c>
      <c r="I94" s="21">
        <v>114</v>
      </c>
      <c r="J94" s="22">
        <f>ROUND(180/('Hintergrund Berechnung'!$I$939*(I94^0.70558407859294)),3)</f>
        <v>1.2110000000000001</v>
      </c>
      <c r="K94" s="22">
        <f>ROUND(45/('Hintergrund Berechnung'!$N$939*(I94^0.450818786555515)),3)</f>
        <v>3.919</v>
      </c>
      <c r="L94" s="22">
        <f>ROUND('Hintergrund Berechnung'!$O$942,3)</f>
        <v>6.7770000000000001</v>
      </c>
      <c r="M94" s="20">
        <f>ROUND('Hintergrund Berechnung'!$J$942,3)</f>
        <v>3.0630000000000002</v>
      </c>
    </row>
    <row r="95" spans="3:13" x14ac:dyDescent="0.3">
      <c r="C95" s="21">
        <v>115</v>
      </c>
      <c r="D95" s="22">
        <f>ROUND(150/('Hintergrund Berechnung'!$I$939*(C95^0.70558407859294)),3)</f>
        <v>1.0029999999999999</v>
      </c>
      <c r="E95" s="22">
        <f>ROUND(57/('Hintergrund Berechnung'!$N$939*(C95^0.450818786555515)),3)</f>
        <v>4.9450000000000003</v>
      </c>
      <c r="F95" s="22">
        <f>ROUND('Hintergrund Berechnung'!$O$941,3)</f>
        <v>8.43</v>
      </c>
      <c r="G95" s="20">
        <f>ROUND('Hintergrund Berechnung'!$J$941,3)</f>
        <v>3.7839999999999998</v>
      </c>
      <c r="I95" s="21">
        <v>115</v>
      </c>
      <c r="J95" s="22">
        <f>ROUND(180/('Hintergrund Berechnung'!$I$939*(I95^0.70558407859294)),3)</f>
        <v>1.204</v>
      </c>
      <c r="K95" s="22">
        <f>ROUND(45/('Hintergrund Berechnung'!$N$939*(I95^0.450818786555515)),3)</f>
        <v>3.9039999999999999</v>
      </c>
      <c r="L95" s="22">
        <f>ROUND('Hintergrund Berechnung'!$O$942,3)</f>
        <v>6.7770000000000001</v>
      </c>
      <c r="M95" s="20">
        <f>ROUND('Hintergrund Berechnung'!$J$942,3)</f>
        <v>3.0630000000000002</v>
      </c>
    </row>
    <row r="96" spans="3:13" x14ac:dyDescent="0.3">
      <c r="C96" s="21">
        <v>116</v>
      </c>
      <c r="D96" s="22">
        <f>ROUND(150/('Hintergrund Berechnung'!$I$939*(C96^0.70558407859294)),3)</f>
        <v>0.997</v>
      </c>
      <c r="E96" s="22">
        <f>ROUND(57/('Hintergrund Berechnung'!$N$939*(C96^0.450818786555515)),3)</f>
        <v>4.9260000000000002</v>
      </c>
      <c r="F96" s="22">
        <f>ROUND('Hintergrund Berechnung'!$O$941,3)</f>
        <v>8.43</v>
      </c>
      <c r="G96" s="20">
        <f>ROUND('Hintergrund Berechnung'!$J$941,3)</f>
        <v>3.7839999999999998</v>
      </c>
      <c r="I96" s="21">
        <v>116</v>
      </c>
      <c r="J96" s="22">
        <f>ROUND(180/('Hintergrund Berechnung'!$I$939*(I96^0.70558407859294)),3)</f>
        <v>1.1970000000000001</v>
      </c>
      <c r="K96" s="22">
        <f>ROUND(45/('Hintergrund Berechnung'!$N$939*(I96^0.450818786555515)),3)</f>
        <v>3.8889999999999998</v>
      </c>
      <c r="L96" s="22">
        <f>ROUND('Hintergrund Berechnung'!$O$942,3)</f>
        <v>6.7770000000000001</v>
      </c>
      <c r="M96" s="20">
        <f>ROUND('Hintergrund Berechnung'!$J$942,3)</f>
        <v>3.0630000000000002</v>
      </c>
    </row>
    <row r="97" spans="3:13" x14ac:dyDescent="0.3">
      <c r="C97" s="21">
        <v>117</v>
      </c>
      <c r="D97" s="22">
        <f>ROUND(150/('Hintergrund Berechnung'!$I$939*(C97^0.70558407859294)),3)</f>
        <v>0.99099999999999999</v>
      </c>
      <c r="E97" s="22">
        <f>ROUND(57/('Hintergrund Berechnung'!$N$939*(C97^0.450818786555515)),3)</f>
        <v>4.907</v>
      </c>
      <c r="F97" s="22">
        <f>ROUND('Hintergrund Berechnung'!$O$941,3)</f>
        <v>8.43</v>
      </c>
      <c r="G97" s="20">
        <f>ROUND('Hintergrund Berechnung'!$J$941,3)</f>
        <v>3.7839999999999998</v>
      </c>
      <c r="I97" s="21">
        <v>117</v>
      </c>
      <c r="J97" s="22">
        <f>ROUND(180/('Hintergrund Berechnung'!$I$939*(I97^0.70558407859294)),3)</f>
        <v>1.1890000000000001</v>
      </c>
      <c r="K97" s="22">
        <f>ROUND(45/('Hintergrund Berechnung'!$N$939*(I97^0.450818786555515)),3)</f>
        <v>3.8740000000000001</v>
      </c>
      <c r="L97" s="22">
        <f>ROUND('Hintergrund Berechnung'!$O$942,3)</f>
        <v>6.7770000000000001</v>
      </c>
      <c r="M97" s="20">
        <f>ROUND('Hintergrund Berechnung'!$J$942,3)</f>
        <v>3.0630000000000002</v>
      </c>
    </row>
    <row r="98" spans="3:13" x14ac:dyDescent="0.3">
      <c r="C98" s="21">
        <v>118</v>
      </c>
      <c r="D98" s="22">
        <f>ROUND(150/('Hintergrund Berechnung'!$I$939*(C98^0.70558407859294)),3)</f>
        <v>0.98499999999999999</v>
      </c>
      <c r="E98" s="22">
        <f>ROUND(57/('Hintergrund Berechnung'!$N$939*(C98^0.450818786555515)),3)</f>
        <v>4.8879999999999999</v>
      </c>
      <c r="F98" s="22">
        <f>ROUND('Hintergrund Berechnung'!$O$941,3)</f>
        <v>8.43</v>
      </c>
      <c r="G98" s="20">
        <f>ROUND('Hintergrund Berechnung'!$J$941,3)</f>
        <v>3.7839999999999998</v>
      </c>
      <c r="I98" s="21">
        <v>118</v>
      </c>
      <c r="J98" s="22">
        <f>ROUND(180/('Hintergrund Berechnung'!$I$939*(I98^0.70558407859294)),3)</f>
        <v>1.1819999999999999</v>
      </c>
      <c r="K98" s="22">
        <f>ROUND(45/('Hintergrund Berechnung'!$N$939*(I98^0.450818786555515)),3)</f>
        <v>3.859</v>
      </c>
      <c r="L98" s="22">
        <f>ROUND('Hintergrund Berechnung'!$O$942,3)</f>
        <v>6.7770000000000001</v>
      </c>
      <c r="M98" s="20">
        <f>ROUND('Hintergrund Berechnung'!$J$942,3)</f>
        <v>3.0630000000000002</v>
      </c>
    </row>
    <row r="99" spans="3:13" x14ac:dyDescent="0.3">
      <c r="C99" s="21">
        <v>119</v>
      </c>
      <c r="D99" s="22">
        <f>ROUND(150/('Hintergrund Berechnung'!$I$939*(C99^0.70558407859294)),3)</f>
        <v>0.97899999999999998</v>
      </c>
      <c r="E99" s="22">
        <f>ROUND(57/('Hintergrund Berechnung'!$N$939*(C99^0.450818786555515)),3)</f>
        <v>4.8689999999999998</v>
      </c>
      <c r="F99" s="22">
        <f>ROUND('Hintergrund Berechnung'!$O$941,3)</f>
        <v>8.43</v>
      </c>
      <c r="G99" s="20">
        <f>ROUND('Hintergrund Berechnung'!$J$941,3)</f>
        <v>3.7839999999999998</v>
      </c>
      <c r="I99" s="21">
        <v>119</v>
      </c>
      <c r="J99" s="22">
        <f>ROUND(180/('Hintergrund Berechnung'!$I$939*(I99^0.70558407859294)),3)</f>
        <v>1.175</v>
      </c>
      <c r="K99" s="22">
        <f>ROUND(45/('Hintergrund Berechnung'!$N$939*(I99^0.450818786555515)),3)</f>
        <v>3.8439999999999999</v>
      </c>
      <c r="L99" s="22">
        <f>ROUND('Hintergrund Berechnung'!$O$942,3)</f>
        <v>6.7770000000000001</v>
      </c>
      <c r="M99" s="20">
        <f>ROUND('Hintergrund Berechnung'!$J$942,3)</f>
        <v>3.0630000000000002</v>
      </c>
    </row>
    <row r="100" spans="3:13" x14ac:dyDescent="0.3">
      <c r="C100" s="21">
        <v>120</v>
      </c>
      <c r="D100" s="22">
        <f>ROUND(150/('Hintergrund Berechnung'!$I$939*(C100^0.70558407859294)),3)</f>
        <v>0.97399999999999998</v>
      </c>
      <c r="E100" s="22">
        <f>ROUND(57/('Hintergrund Berechnung'!$N$939*(C100^0.450818786555515)),3)</f>
        <v>4.851</v>
      </c>
      <c r="F100" s="22">
        <f>ROUND('Hintergrund Berechnung'!$O$941,3)</f>
        <v>8.43</v>
      </c>
      <c r="G100" s="20">
        <f>ROUND('Hintergrund Berechnung'!$J$941,3)</f>
        <v>3.7839999999999998</v>
      </c>
      <c r="I100" s="21">
        <v>120</v>
      </c>
      <c r="J100" s="22">
        <f>ROUND(180/('Hintergrund Berechnung'!$I$939*(I100^0.70558407859294)),3)</f>
        <v>1.1679999999999999</v>
      </c>
      <c r="K100" s="22">
        <f>ROUND(45/('Hintergrund Berechnung'!$N$939*(I100^0.450818786555515)),3)</f>
        <v>3.83</v>
      </c>
      <c r="L100" s="22">
        <f>ROUND('Hintergrund Berechnung'!$O$942,3)</f>
        <v>6.7770000000000001</v>
      </c>
      <c r="M100" s="20">
        <f>ROUND('Hintergrund Berechnung'!$J$942,3)</f>
        <v>3.0630000000000002</v>
      </c>
    </row>
    <row r="101" spans="3:13" x14ac:dyDescent="0.3">
      <c r="C101" s="21">
        <v>121</v>
      </c>
      <c r="D101" s="22">
        <f>ROUND(150/('Hintergrund Berechnung'!$I$939*(C101^0.70558407859294)),3)</f>
        <v>0.96799999999999997</v>
      </c>
      <c r="E101" s="22">
        <f>ROUND(57/('Hintergrund Berechnung'!$N$939*(C101^0.450818786555515)),3)</f>
        <v>4.8330000000000002</v>
      </c>
      <c r="F101" s="22">
        <f>ROUND('Hintergrund Berechnung'!$O$941,3)</f>
        <v>8.43</v>
      </c>
      <c r="G101" s="20">
        <f>ROUND('Hintergrund Berechnung'!$J$941,3)</f>
        <v>3.7839999999999998</v>
      </c>
      <c r="I101" s="21">
        <v>121</v>
      </c>
      <c r="J101" s="22">
        <f>ROUND(180/('Hintergrund Berechnung'!$I$939*(I101^0.70558407859294)),3)</f>
        <v>1.1619999999999999</v>
      </c>
      <c r="K101" s="22">
        <f>ROUND(45/('Hintergrund Berechnung'!$N$939*(I101^0.450818786555515)),3)</f>
        <v>3.8149999999999999</v>
      </c>
      <c r="L101" s="22">
        <f>ROUND('Hintergrund Berechnung'!$O$942,3)</f>
        <v>6.7770000000000001</v>
      </c>
      <c r="M101" s="20">
        <f>ROUND('Hintergrund Berechnung'!$J$942,3)</f>
        <v>3.0630000000000002</v>
      </c>
    </row>
    <row r="102" spans="3:13" x14ac:dyDescent="0.3">
      <c r="C102" s="21">
        <v>122</v>
      </c>
      <c r="D102" s="22">
        <f>ROUND(150/('Hintergrund Berechnung'!$I$939*(C102^0.70558407859294)),3)</f>
        <v>0.96199999999999997</v>
      </c>
      <c r="E102" s="22">
        <f>ROUND(57/('Hintergrund Berechnung'!$N$939*(C102^0.450818786555515)),3)</f>
        <v>4.8150000000000004</v>
      </c>
      <c r="F102" s="22">
        <f>ROUND('Hintergrund Berechnung'!$O$941,3)</f>
        <v>8.43</v>
      </c>
      <c r="G102" s="20">
        <f>ROUND('Hintergrund Berechnung'!$J$941,3)</f>
        <v>3.7839999999999998</v>
      </c>
      <c r="I102" s="21">
        <v>122</v>
      </c>
      <c r="J102" s="22">
        <f>ROUND(180/('Hintergrund Berechnung'!$I$939*(I102^0.70558407859294)),3)</f>
        <v>1.155</v>
      </c>
      <c r="K102" s="22">
        <f>ROUND(45/('Hintergrund Berechnung'!$N$939*(I102^0.450818786555515)),3)</f>
        <v>3.8010000000000002</v>
      </c>
      <c r="L102" s="22">
        <f>ROUND('Hintergrund Berechnung'!$O$942,3)</f>
        <v>6.7770000000000001</v>
      </c>
      <c r="M102" s="20">
        <f>ROUND('Hintergrund Berechnung'!$J$942,3)</f>
        <v>3.0630000000000002</v>
      </c>
    </row>
    <row r="103" spans="3:13" x14ac:dyDescent="0.3">
      <c r="C103" s="21">
        <v>123</v>
      </c>
      <c r="D103" s="22">
        <f>ROUND(150/('Hintergrund Berechnung'!$I$939*(C103^0.70558407859294)),3)</f>
        <v>0.95699999999999996</v>
      </c>
      <c r="E103" s="22">
        <f>ROUND(57/('Hintergrund Berechnung'!$N$939*(C103^0.450818786555515)),3)</f>
        <v>4.7969999999999997</v>
      </c>
      <c r="F103" s="22">
        <f>ROUND('Hintergrund Berechnung'!$O$941,3)</f>
        <v>8.43</v>
      </c>
      <c r="G103" s="20">
        <f>ROUND('Hintergrund Berechnung'!$J$941,3)</f>
        <v>3.7839999999999998</v>
      </c>
      <c r="I103" s="21">
        <v>123</v>
      </c>
      <c r="J103" s="22">
        <f>ROUND(180/('Hintergrund Berechnung'!$I$939*(I103^0.70558407859294)),3)</f>
        <v>1.1479999999999999</v>
      </c>
      <c r="K103" s="22">
        <f>ROUND(45/('Hintergrund Berechnung'!$N$939*(I103^0.450818786555515)),3)</f>
        <v>3.7869999999999999</v>
      </c>
      <c r="L103" s="22">
        <f>ROUND('Hintergrund Berechnung'!$O$942,3)</f>
        <v>6.7770000000000001</v>
      </c>
      <c r="M103" s="20">
        <f>ROUND('Hintergrund Berechnung'!$J$942,3)</f>
        <v>3.0630000000000002</v>
      </c>
    </row>
    <row r="104" spans="3:13" x14ac:dyDescent="0.3">
      <c r="C104" s="21">
        <v>124</v>
      </c>
      <c r="D104" s="22">
        <f>ROUND(150/('Hintergrund Berechnung'!$I$939*(C104^0.70558407859294)),3)</f>
        <v>0.95099999999999996</v>
      </c>
      <c r="E104" s="22">
        <f>ROUND(57/('Hintergrund Berechnung'!$N$939*(C104^0.450818786555515)),3)</f>
        <v>4.78</v>
      </c>
      <c r="F104" s="22">
        <f>ROUND('Hintergrund Berechnung'!$O$941,3)</f>
        <v>8.43</v>
      </c>
      <c r="G104" s="20">
        <f>ROUND('Hintergrund Berechnung'!$J$941,3)</f>
        <v>3.7839999999999998</v>
      </c>
      <c r="I104" s="21">
        <v>124</v>
      </c>
      <c r="J104" s="22">
        <f>ROUND(180/('Hintergrund Berechnung'!$I$939*(I104^0.70558407859294)),3)</f>
        <v>1.1419999999999999</v>
      </c>
      <c r="K104" s="22">
        <f>ROUND(45/('Hintergrund Berechnung'!$N$939*(I104^0.450818786555515)),3)</f>
        <v>3.774</v>
      </c>
      <c r="L104" s="22">
        <f>ROUND('Hintergrund Berechnung'!$O$942,3)</f>
        <v>6.7770000000000001</v>
      </c>
      <c r="M104" s="20">
        <f>ROUND('Hintergrund Berechnung'!$J$942,3)</f>
        <v>3.0630000000000002</v>
      </c>
    </row>
    <row r="105" spans="3:13" x14ac:dyDescent="0.3">
      <c r="C105" s="21">
        <v>125</v>
      </c>
      <c r="D105" s="22">
        <f>ROUND(150/('Hintergrund Berechnung'!$I$939*(C105^0.70558407859294)),3)</f>
        <v>0.94599999999999995</v>
      </c>
      <c r="E105" s="22">
        <f>ROUND(57/('Hintergrund Berechnung'!$N$939*(C105^0.450818786555515)),3)</f>
        <v>4.7629999999999999</v>
      </c>
      <c r="F105" s="22">
        <f>ROUND('Hintergrund Berechnung'!$O$941,3)</f>
        <v>8.43</v>
      </c>
      <c r="G105" s="20">
        <f>ROUND('Hintergrund Berechnung'!$J$941,3)</f>
        <v>3.7839999999999998</v>
      </c>
      <c r="I105" s="21">
        <v>125</v>
      </c>
      <c r="J105" s="22">
        <f>ROUND(180/('Hintergrund Berechnung'!$I$939*(I105^0.70558407859294)),3)</f>
        <v>1.135</v>
      </c>
      <c r="K105" s="22">
        <f>ROUND(45/('Hintergrund Berechnung'!$N$939*(I105^0.450818786555515)),3)</f>
        <v>3.76</v>
      </c>
      <c r="L105" s="22">
        <f>ROUND('Hintergrund Berechnung'!$O$942,3)</f>
        <v>6.7770000000000001</v>
      </c>
      <c r="M105" s="20">
        <f>ROUND('Hintergrund Berechnung'!$J$942,3)</f>
        <v>3.0630000000000002</v>
      </c>
    </row>
    <row r="106" spans="3:13" x14ac:dyDescent="0.3">
      <c r="C106" s="21">
        <v>126</v>
      </c>
      <c r="D106" s="22">
        <f>ROUND(150/('Hintergrund Berechnung'!$I$939*(C106^0.70558407859294)),3)</f>
        <v>0.94099999999999995</v>
      </c>
      <c r="E106" s="22">
        <f>ROUND(57/('Hintergrund Berechnung'!$N$939*(C106^0.450818786555515)),3)</f>
        <v>4.7460000000000004</v>
      </c>
      <c r="F106" s="22">
        <f>ROUND('Hintergrund Berechnung'!$O$941,3)</f>
        <v>8.43</v>
      </c>
      <c r="G106" s="20">
        <f>ROUND('Hintergrund Berechnung'!$J$941,3)</f>
        <v>3.7839999999999998</v>
      </c>
      <c r="I106" s="21">
        <v>126</v>
      </c>
      <c r="J106" s="22">
        <f>ROUND(180/('Hintergrund Berechnung'!$I$939*(I106^0.70558407859294)),3)</f>
        <v>1.129</v>
      </c>
      <c r="K106" s="22">
        <f>ROUND(45/('Hintergrund Berechnung'!$N$939*(I106^0.450818786555515)),3)</f>
        <v>3.746</v>
      </c>
      <c r="L106" s="22">
        <f>ROUND('Hintergrund Berechnung'!$O$942,3)</f>
        <v>6.7770000000000001</v>
      </c>
      <c r="M106" s="20">
        <f>ROUND('Hintergrund Berechnung'!$J$942,3)</f>
        <v>3.0630000000000002</v>
      </c>
    </row>
    <row r="107" spans="3:13" x14ac:dyDescent="0.3">
      <c r="C107" s="21">
        <v>127</v>
      </c>
      <c r="D107" s="22">
        <f>ROUND(150/('Hintergrund Berechnung'!$I$939*(C107^0.70558407859294)),3)</f>
        <v>0.93500000000000005</v>
      </c>
      <c r="E107" s="22">
        <f>ROUND(57/('Hintergrund Berechnung'!$N$939*(C107^0.450818786555515)),3)</f>
        <v>4.7290000000000001</v>
      </c>
      <c r="F107" s="22">
        <f>ROUND('Hintergrund Berechnung'!$O$941,3)</f>
        <v>8.43</v>
      </c>
      <c r="G107" s="20">
        <f>ROUND('Hintergrund Berechnung'!$J$941,3)</f>
        <v>3.7839999999999998</v>
      </c>
      <c r="I107" s="21">
        <v>127</v>
      </c>
      <c r="J107" s="22">
        <f>ROUND(180/('Hintergrund Berechnung'!$I$939*(I107^0.70558407859294)),3)</f>
        <v>1.123</v>
      </c>
      <c r="K107" s="22">
        <f>ROUND(45/('Hintergrund Berechnung'!$N$939*(I107^0.450818786555515)),3)</f>
        <v>3.7330000000000001</v>
      </c>
      <c r="L107" s="22">
        <f>ROUND('Hintergrund Berechnung'!$O$942,3)</f>
        <v>6.7770000000000001</v>
      </c>
      <c r="M107" s="20">
        <f>ROUND('Hintergrund Berechnung'!$J$942,3)</f>
        <v>3.0630000000000002</v>
      </c>
    </row>
    <row r="108" spans="3:13" x14ac:dyDescent="0.3">
      <c r="C108" s="21">
        <v>128</v>
      </c>
      <c r="D108" s="22">
        <f>ROUND(150/('Hintergrund Berechnung'!$I$939*(C108^0.70558407859294)),3)</f>
        <v>0.93</v>
      </c>
      <c r="E108" s="22">
        <f>ROUND(57/('Hintergrund Berechnung'!$N$939*(C108^0.450818786555515)),3)</f>
        <v>4.7119999999999997</v>
      </c>
      <c r="F108" s="22">
        <f>ROUND('Hintergrund Berechnung'!$O$941,3)</f>
        <v>8.43</v>
      </c>
      <c r="G108" s="20">
        <f>ROUND('Hintergrund Berechnung'!$J$941,3)</f>
        <v>3.7839999999999998</v>
      </c>
      <c r="I108" s="21">
        <v>128</v>
      </c>
      <c r="J108" s="22">
        <f>ROUND(180/('Hintergrund Berechnung'!$I$939*(I108^0.70558407859294)),3)</f>
        <v>1.1160000000000001</v>
      </c>
      <c r="K108" s="22">
        <f>ROUND(45/('Hintergrund Berechnung'!$N$939*(I108^0.450818786555515)),3)</f>
        <v>3.72</v>
      </c>
      <c r="L108" s="22">
        <f>ROUND('Hintergrund Berechnung'!$O$942,3)</f>
        <v>6.7770000000000001</v>
      </c>
      <c r="M108" s="20">
        <f>ROUND('Hintergrund Berechnung'!$J$942,3)</f>
        <v>3.0630000000000002</v>
      </c>
    </row>
    <row r="109" spans="3:13" x14ac:dyDescent="0.3">
      <c r="C109" s="21">
        <v>129</v>
      </c>
      <c r="D109" s="22">
        <f>ROUND(150/('Hintergrund Berechnung'!$I$939*(C109^0.70558407859294)),3)</f>
        <v>0.92500000000000004</v>
      </c>
      <c r="E109" s="22">
        <f>ROUND(57/('Hintergrund Berechnung'!$N$939*(C109^0.450818786555515)),3)</f>
        <v>4.6950000000000003</v>
      </c>
      <c r="F109" s="22">
        <f>ROUND('Hintergrund Berechnung'!$O$941,3)</f>
        <v>8.43</v>
      </c>
      <c r="G109" s="20">
        <f>ROUND('Hintergrund Berechnung'!$J$941,3)</f>
        <v>3.7839999999999998</v>
      </c>
      <c r="I109" s="21">
        <v>129</v>
      </c>
      <c r="J109" s="22">
        <f>ROUND(180/('Hintergrund Berechnung'!$I$939*(I109^0.70558407859294)),3)</f>
        <v>1.1100000000000001</v>
      </c>
      <c r="K109" s="22">
        <f>ROUND(45/('Hintergrund Berechnung'!$N$939*(I109^0.450818786555515)),3)</f>
        <v>3.7069999999999999</v>
      </c>
      <c r="L109" s="22">
        <f>ROUND('Hintergrund Berechnung'!$O$942,3)</f>
        <v>6.7770000000000001</v>
      </c>
      <c r="M109" s="20">
        <f>ROUND('Hintergrund Berechnung'!$J$942,3)</f>
        <v>3.0630000000000002</v>
      </c>
    </row>
    <row r="110" spans="3:13" x14ac:dyDescent="0.3">
      <c r="C110" s="21">
        <v>130</v>
      </c>
      <c r="D110" s="22">
        <f>ROUND(150/('Hintergrund Berechnung'!$I$939*(C110^0.70558407859294)),3)</f>
        <v>0.92</v>
      </c>
      <c r="E110" s="22">
        <f>ROUND(57/('Hintergrund Berechnung'!$N$939*(C110^0.450818786555515)),3)</f>
        <v>4.6790000000000003</v>
      </c>
      <c r="F110" s="22">
        <f>ROUND('Hintergrund Berechnung'!$O$941,3)</f>
        <v>8.43</v>
      </c>
      <c r="G110" s="20">
        <f>ROUND('Hintergrund Berechnung'!$J$941,3)</f>
        <v>3.7839999999999998</v>
      </c>
      <c r="I110" s="21">
        <v>130</v>
      </c>
      <c r="J110" s="22">
        <f>ROUND(180/('Hintergrund Berechnung'!$I$939*(I110^0.70558407859294)),3)</f>
        <v>1.1040000000000001</v>
      </c>
      <c r="K110" s="22">
        <f>ROUND(45/('Hintergrund Berechnung'!$N$939*(I110^0.450818786555515)),3)</f>
        <v>3.694</v>
      </c>
      <c r="L110" s="22">
        <f>ROUND('Hintergrund Berechnung'!$O$942,3)</f>
        <v>6.7770000000000001</v>
      </c>
      <c r="M110" s="20">
        <f>ROUND('Hintergrund Berechnung'!$J$942,3)</f>
        <v>3.0630000000000002</v>
      </c>
    </row>
    <row r="111" spans="3:13" x14ac:dyDescent="0.3">
      <c r="C111" s="21">
        <v>131</v>
      </c>
      <c r="D111" s="22">
        <f>ROUND(150/('Hintergrund Berechnung'!$I$939*(C111^0.70558407859294)),3)</f>
        <v>0.91500000000000004</v>
      </c>
      <c r="E111" s="22">
        <f>ROUND(57/('Hintergrund Berechnung'!$N$939*(C111^0.450818786555515)),3)</f>
        <v>4.6630000000000003</v>
      </c>
      <c r="F111" s="22">
        <f>ROUND('Hintergrund Berechnung'!$O$941,3)</f>
        <v>8.43</v>
      </c>
      <c r="G111" s="20">
        <f>ROUND('Hintergrund Berechnung'!$J$941,3)</f>
        <v>3.7839999999999998</v>
      </c>
      <c r="I111" s="21">
        <v>131</v>
      </c>
      <c r="J111" s="22">
        <f>ROUND(180/('Hintergrund Berechnung'!$I$939*(I111^0.70558407859294)),3)</f>
        <v>1.0980000000000001</v>
      </c>
      <c r="K111" s="22">
        <f>ROUND(45/('Hintergrund Berechnung'!$N$939*(I111^0.450818786555515)),3)</f>
        <v>3.681</v>
      </c>
      <c r="L111" s="22">
        <f>ROUND('Hintergrund Berechnung'!$O$942,3)</f>
        <v>6.7770000000000001</v>
      </c>
      <c r="M111" s="20">
        <f>ROUND('Hintergrund Berechnung'!$J$942,3)</f>
        <v>3.0630000000000002</v>
      </c>
    </row>
    <row r="112" spans="3:13" x14ac:dyDescent="0.3">
      <c r="C112" s="21">
        <v>132</v>
      </c>
      <c r="D112" s="22">
        <f>ROUND(150/('Hintergrund Berechnung'!$I$939*(C112^0.70558407859294)),3)</f>
        <v>0.91</v>
      </c>
      <c r="E112" s="22">
        <f>ROUND(57/('Hintergrund Berechnung'!$N$939*(C112^0.450818786555515)),3)</f>
        <v>4.6470000000000002</v>
      </c>
      <c r="F112" s="22">
        <f>ROUND('Hintergrund Berechnung'!$O$941,3)</f>
        <v>8.43</v>
      </c>
      <c r="G112" s="20">
        <f>ROUND('Hintergrund Berechnung'!$J$941,3)</f>
        <v>3.7839999999999998</v>
      </c>
      <c r="I112" s="21">
        <v>132</v>
      </c>
      <c r="J112" s="22">
        <f>ROUND(180/('Hintergrund Berechnung'!$I$939*(I112^0.70558407859294)),3)</f>
        <v>1.0920000000000001</v>
      </c>
      <c r="K112" s="22">
        <f>ROUND(45/('Hintergrund Berechnung'!$N$939*(I112^0.450818786555515)),3)</f>
        <v>3.669</v>
      </c>
      <c r="L112" s="22">
        <f>ROUND('Hintergrund Berechnung'!$O$942,3)</f>
        <v>6.7770000000000001</v>
      </c>
      <c r="M112" s="20">
        <f>ROUND('Hintergrund Berechnung'!$J$942,3)</f>
        <v>3.0630000000000002</v>
      </c>
    </row>
    <row r="113" spans="3:13" x14ac:dyDescent="0.3">
      <c r="C113" s="21">
        <v>133</v>
      </c>
      <c r="D113" s="22">
        <f>ROUND(150/('Hintergrund Berechnung'!$I$939*(C113^0.70558407859294)),3)</f>
        <v>0.90500000000000003</v>
      </c>
      <c r="E113" s="22">
        <f>ROUND(57/('Hintergrund Berechnung'!$N$939*(C113^0.450818786555515)),3)</f>
        <v>4.6310000000000002</v>
      </c>
      <c r="F113" s="22">
        <f>ROUND('Hintergrund Berechnung'!$O$941,3)</f>
        <v>8.43</v>
      </c>
      <c r="G113" s="20">
        <f>ROUND('Hintergrund Berechnung'!$J$941,3)</f>
        <v>3.7839999999999998</v>
      </c>
      <c r="I113" s="21">
        <v>133</v>
      </c>
      <c r="J113" s="22">
        <f>ROUND(180/('Hintergrund Berechnung'!$I$939*(I113^0.70558407859294)),3)</f>
        <v>1.087</v>
      </c>
      <c r="K113" s="22">
        <f>ROUND(45/('Hintergrund Berechnung'!$N$939*(I113^0.450818786555515)),3)</f>
        <v>3.6560000000000001</v>
      </c>
      <c r="L113" s="22">
        <f>ROUND('Hintergrund Berechnung'!$O$942,3)</f>
        <v>6.7770000000000001</v>
      </c>
      <c r="M113" s="20">
        <f>ROUND('Hintergrund Berechnung'!$J$942,3)</f>
        <v>3.0630000000000002</v>
      </c>
    </row>
    <row r="114" spans="3:13" x14ac:dyDescent="0.3">
      <c r="C114" s="21">
        <v>134</v>
      </c>
      <c r="D114" s="22">
        <f>ROUND(150/('Hintergrund Berechnung'!$I$939*(C114^0.70558407859294)),3)</f>
        <v>0.90100000000000002</v>
      </c>
      <c r="E114" s="22">
        <f>ROUND(57/('Hintergrund Berechnung'!$N$939*(C114^0.450818786555515)),3)</f>
        <v>4.6159999999999997</v>
      </c>
      <c r="F114" s="22">
        <f>ROUND('Hintergrund Berechnung'!$O$941,3)</f>
        <v>8.43</v>
      </c>
      <c r="G114" s="20">
        <f>ROUND('Hintergrund Berechnung'!$J$941,3)</f>
        <v>3.7839999999999998</v>
      </c>
      <c r="I114" s="21">
        <v>134</v>
      </c>
      <c r="J114" s="22">
        <f>ROUND(180/('Hintergrund Berechnung'!$I$939*(I114^0.70558407859294)),3)</f>
        <v>1.081</v>
      </c>
      <c r="K114" s="22">
        <f>ROUND(45/('Hintergrund Berechnung'!$N$939*(I114^0.450818786555515)),3)</f>
        <v>3.6440000000000001</v>
      </c>
      <c r="L114" s="22">
        <f>ROUND('Hintergrund Berechnung'!$O$942,3)</f>
        <v>6.7770000000000001</v>
      </c>
      <c r="M114" s="20">
        <f>ROUND('Hintergrund Berechnung'!$J$942,3)</f>
        <v>3.0630000000000002</v>
      </c>
    </row>
    <row r="115" spans="3:13" x14ac:dyDescent="0.3">
      <c r="C115" s="21">
        <v>135</v>
      </c>
      <c r="D115" s="22">
        <f>ROUND(150/('Hintergrund Berechnung'!$I$939*(C115^0.70558407859294)),3)</f>
        <v>0.89600000000000002</v>
      </c>
      <c r="E115" s="22">
        <f>ROUND(57/('Hintergrund Berechnung'!$N$939*(C115^0.450818786555515)),3)</f>
        <v>4.5999999999999996</v>
      </c>
      <c r="F115" s="22">
        <f>ROUND('Hintergrund Berechnung'!$O$941,3)</f>
        <v>8.43</v>
      </c>
      <c r="G115" s="20">
        <f>ROUND('Hintergrund Berechnung'!$J$941,3)</f>
        <v>3.7839999999999998</v>
      </c>
      <c r="I115" s="21">
        <v>135</v>
      </c>
      <c r="J115" s="22">
        <f>ROUND(180/('Hintergrund Berechnung'!$I$939*(I115^0.70558407859294)),3)</f>
        <v>1.075</v>
      </c>
      <c r="K115" s="22">
        <f>ROUND(45/('Hintergrund Berechnung'!$N$939*(I115^0.450818786555515)),3)</f>
        <v>3.6320000000000001</v>
      </c>
      <c r="L115" s="22">
        <f>ROUND('Hintergrund Berechnung'!$O$942,3)</f>
        <v>6.7770000000000001</v>
      </c>
      <c r="M115" s="20">
        <f>ROUND('Hintergrund Berechnung'!$J$942,3)</f>
        <v>3.0630000000000002</v>
      </c>
    </row>
    <row r="116" spans="3:13" x14ac:dyDescent="0.3">
      <c r="C116" s="21">
        <v>136</v>
      </c>
      <c r="D116" s="22">
        <f>ROUND(150/('Hintergrund Berechnung'!$I$939*(C116^0.70558407859294)),3)</f>
        <v>0.89100000000000001</v>
      </c>
      <c r="E116" s="22">
        <f>ROUND(57/('Hintergrund Berechnung'!$N$939*(C116^0.450818786555515)),3)</f>
        <v>4.585</v>
      </c>
      <c r="F116" s="22">
        <f>ROUND('Hintergrund Berechnung'!$O$941,3)</f>
        <v>8.43</v>
      </c>
      <c r="G116" s="20">
        <f>ROUND('Hintergrund Berechnung'!$J$941,3)</f>
        <v>3.7839999999999998</v>
      </c>
      <c r="I116" s="21">
        <v>136</v>
      </c>
      <c r="J116" s="22">
        <f>ROUND(180/('Hintergrund Berechnung'!$I$939*(I116^0.70558407859294)),3)</f>
        <v>1.07</v>
      </c>
      <c r="K116" s="22">
        <f>ROUND(45/('Hintergrund Berechnung'!$N$939*(I116^0.450818786555515)),3)</f>
        <v>3.62</v>
      </c>
      <c r="L116" s="22">
        <f>ROUND('Hintergrund Berechnung'!$O$942,3)</f>
        <v>6.7770000000000001</v>
      </c>
      <c r="M116" s="20">
        <f>ROUND('Hintergrund Berechnung'!$J$942,3)</f>
        <v>3.0630000000000002</v>
      </c>
    </row>
    <row r="117" spans="3:13" x14ac:dyDescent="0.3">
      <c r="C117" s="21">
        <v>137</v>
      </c>
      <c r="D117" s="22">
        <f>ROUND(150/('Hintergrund Berechnung'!$I$939*(C117^0.70558407859294)),3)</f>
        <v>0.88700000000000001</v>
      </c>
      <c r="E117" s="22">
        <f>ROUND(57/('Hintergrund Berechnung'!$N$939*(C117^0.450818786555515)),3)</f>
        <v>4.57</v>
      </c>
      <c r="F117" s="22">
        <f>ROUND('Hintergrund Berechnung'!$O$941,3)</f>
        <v>8.43</v>
      </c>
      <c r="G117" s="20">
        <f>ROUND('Hintergrund Berechnung'!$J$941,3)</f>
        <v>3.7839999999999998</v>
      </c>
      <c r="I117" s="21">
        <v>137</v>
      </c>
      <c r="J117" s="22">
        <f>ROUND(180/('Hintergrund Berechnung'!$I$939*(I117^0.70558407859294)),3)</f>
        <v>1.0640000000000001</v>
      </c>
      <c r="K117" s="22">
        <f>ROUND(45/('Hintergrund Berechnung'!$N$939*(I117^0.450818786555515)),3)</f>
        <v>3.6080000000000001</v>
      </c>
      <c r="L117" s="22">
        <f>ROUND('Hintergrund Berechnung'!$O$942,3)</f>
        <v>6.7770000000000001</v>
      </c>
      <c r="M117" s="20">
        <f>ROUND('Hintergrund Berechnung'!$J$942,3)</f>
        <v>3.0630000000000002</v>
      </c>
    </row>
    <row r="118" spans="3:13" x14ac:dyDescent="0.3">
      <c r="C118" s="21">
        <v>138</v>
      </c>
      <c r="D118" s="22">
        <f>ROUND(150/('Hintergrund Berechnung'!$I$939*(C118^0.70558407859294)),3)</f>
        <v>0.88200000000000001</v>
      </c>
      <c r="E118" s="22">
        <f>ROUND(57/('Hintergrund Berechnung'!$N$939*(C118^0.450818786555515)),3)</f>
        <v>4.5549999999999997</v>
      </c>
      <c r="F118" s="22">
        <f>ROUND('Hintergrund Berechnung'!$O$941,3)</f>
        <v>8.43</v>
      </c>
      <c r="G118" s="20">
        <f>ROUND('Hintergrund Berechnung'!$J$941,3)</f>
        <v>3.7839999999999998</v>
      </c>
      <c r="I118" s="21">
        <v>138</v>
      </c>
      <c r="J118" s="22">
        <f>ROUND(180/('Hintergrund Berechnung'!$I$939*(I118^0.70558407859294)),3)</f>
        <v>1.0589999999999999</v>
      </c>
      <c r="K118" s="22">
        <f>ROUND(45/('Hintergrund Berechnung'!$N$939*(I118^0.450818786555515)),3)</f>
        <v>3.5960000000000001</v>
      </c>
      <c r="L118" s="22">
        <f>ROUND('Hintergrund Berechnung'!$O$942,3)</f>
        <v>6.7770000000000001</v>
      </c>
      <c r="M118" s="20">
        <f>ROUND('Hintergrund Berechnung'!$J$942,3)</f>
        <v>3.0630000000000002</v>
      </c>
    </row>
    <row r="119" spans="3:13" x14ac:dyDescent="0.3">
      <c r="C119" s="21">
        <v>139</v>
      </c>
      <c r="D119" s="22">
        <f>ROUND(150/('Hintergrund Berechnung'!$I$939*(C119^0.70558407859294)),3)</f>
        <v>0.878</v>
      </c>
      <c r="E119" s="22">
        <f>ROUND(57/('Hintergrund Berechnung'!$N$939*(C119^0.450818786555515)),3)</f>
        <v>4.54</v>
      </c>
      <c r="F119" s="22">
        <f>ROUND('Hintergrund Berechnung'!$O$941,3)</f>
        <v>8.43</v>
      </c>
      <c r="G119" s="20">
        <f>ROUND('Hintergrund Berechnung'!$J$941,3)</f>
        <v>3.7839999999999998</v>
      </c>
      <c r="I119" s="21">
        <v>139</v>
      </c>
      <c r="J119" s="22">
        <f>ROUND(180/('Hintergrund Berechnung'!$I$939*(I119^0.70558407859294)),3)</f>
        <v>1.0529999999999999</v>
      </c>
      <c r="K119" s="22">
        <f>ROUND(45/('Hintergrund Berechnung'!$N$939*(I119^0.450818786555515)),3)</f>
        <v>3.5840000000000001</v>
      </c>
      <c r="L119" s="22">
        <f>ROUND('Hintergrund Berechnung'!$O$942,3)</f>
        <v>6.7770000000000001</v>
      </c>
      <c r="M119" s="20">
        <f>ROUND('Hintergrund Berechnung'!$J$942,3)</f>
        <v>3.0630000000000002</v>
      </c>
    </row>
    <row r="120" spans="3:13" x14ac:dyDescent="0.3">
      <c r="C120" s="21">
        <v>140</v>
      </c>
      <c r="D120" s="22">
        <f>ROUND(150/('Hintergrund Berechnung'!$I$939*(C120^0.70558407859294)),3)</f>
        <v>0.873</v>
      </c>
      <c r="E120" s="22">
        <f>ROUND(57/('Hintergrund Berechnung'!$N$939*(C120^0.450818786555515)),3)</f>
        <v>4.5250000000000004</v>
      </c>
      <c r="F120" s="22">
        <f>ROUND('Hintergrund Berechnung'!$O$941,3)</f>
        <v>8.43</v>
      </c>
      <c r="G120" s="20">
        <f>ROUND('Hintergrund Berechnung'!$J$941,3)</f>
        <v>3.7839999999999998</v>
      </c>
      <c r="I120" s="21">
        <v>140</v>
      </c>
      <c r="J120" s="22">
        <f>ROUND(180/('Hintergrund Berechnung'!$I$939*(I120^0.70558407859294)),3)</f>
        <v>1.048</v>
      </c>
      <c r="K120" s="22">
        <f>ROUND(45/('Hintergrund Berechnung'!$N$939*(I120^0.450818786555515)),3)</f>
        <v>3.573</v>
      </c>
      <c r="L120" s="22">
        <f>ROUND('Hintergrund Berechnung'!$O$942,3)</f>
        <v>6.7770000000000001</v>
      </c>
      <c r="M120" s="20">
        <f>ROUND('Hintergrund Berechnung'!$J$942,3)</f>
        <v>3.0630000000000002</v>
      </c>
    </row>
    <row r="121" spans="3:13" x14ac:dyDescent="0.3">
      <c r="C121" s="21">
        <v>141</v>
      </c>
      <c r="D121" s="22">
        <f>ROUND(150/('Hintergrund Berechnung'!$I$939*(C121^0.70558407859294)),3)</f>
        <v>0.86899999999999999</v>
      </c>
      <c r="E121" s="22">
        <f>ROUND(57/('Hintergrund Berechnung'!$N$939*(C121^0.450818786555515)),3)</f>
        <v>4.5110000000000001</v>
      </c>
      <c r="F121" s="22">
        <f>ROUND('Hintergrund Berechnung'!$O$941,3)</f>
        <v>8.43</v>
      </c>
      <c r="G121" s="20">
        <f>ROUND('Hintergrund Berechnung'!$J$941,3)</f>
        <v>3.7839999999999998</v>
      </c>
      <c r="I121" s="21">
        <v>141</v>
      </c>
      <c r="J121" s="22">
        <f>ROUND(180/('Hintergrund Berechnung'!$I$939*(I121^0.70558407859294)),3)</f>
        <v>1.0429999999999999</v>
      </c>
      <c r="K121" s="22">
        <f>ROUND(45/('Hintergrund Berechnung'!$N$939*(I121^0.450818786555515)),3)</f>
        <v>3.5609999999999999</v>
      </c>
      <c r="L121" s="22">
        <f>ROUND('Hintergrund Berechnung'!$O$942,3)</f>
        <v>6.7770000000000001</v>
      </c>
      <c r="M121" s="20">
        <f>ROUND('Hintergrund Berechnung'!$J$942,3)</f>
        <v>3.0630000000000002</v>
      </c>
    </row>
    <row r="122" spans="3:13" x14ac:dyDescent="0.3">
      <c r="C122" s="21">
        <v>142</v>
      </c>
      <c r="D122" s="22">
        <f>ROUND(150/('Hintergrund Berechnung'!$I$939*(C122^0.70558407859294)),3)</f>
        <v>0.86499999999999999</v>
      </c>
      <c r="E122" s="22">
        <f>ROUND(57/('Hintergrund Berechnung'!$N$939*(C122^0.450818786555515)),3)</f>
        <v>4.4969999999999999</v>
      </c>
      <c r="F122" s="22">
        <f>ROUND('Hintergrund Berechnung'!$O$941,3)</f>
        <v>8.43</v>
      </c>
      <c r="G122" s="20">
        <f>ROUND('Hintergrund Berechnung'!$J$941,3)</f>
        <v>3.7839999999999998</v>
      </c>
      <c r="I122" s="21">
        <v>142</v>
      </c>
      <c r="J122" s="22">
        <f>ROUND(180/('Hintergrund Berechnung'!$I$939*(I122^0.70558407859294)),3)</f>
        <v>1.038</v>
      </c>
      <c r="K122" s="22">
        <f>ROUND(45/('Hintergrund Berechnung'!$N$939*(I122^0.450818786555515)),3)</f>
        <v>3.55</v>
      </c>
      <c r="L122" s="22">
        <f>ROUND('Hintergrund Berechnung'!$O$942,3)</f>
        <v>6.7770000000000001</v>
      </c>
      <c r="M122" s="20">
        <f>ROUND('Hintergrund Berechnung'!$J$942,3)</f>
        <v>3.0630000000000002</v>
      </c>
    </row>
    <row r="123" spans="3:13" x14ac:dyDescent="0.3">
      <c r="C123" s="21">
        <v>143</v>
      </c>
      <c r="D123" s="22">
        <f>ROUND(150/('Hintergrund Berechnung'!$I$939*(C123^0.70558407859294)),3)</f>
        <v>0.86</v>
      </c>
      <c r="E123" s="22">
        <f>ROUND(57/('Hintergrund Berechnung'!$N$939*(C123^0.450818786555515)),3)</f>
        <v>4.4820000000000002</v>
      </c>
      <c r="F123" s="22">
        <f>ROUND('Hintergrund Berechnung'!$O$941,3)</f>
        <v>8.43</v>
      </c>
      <c r="G123" s="20">
        <f>ROUND('Hintergrund Berechnung'!$J$941,3)</f>
        <v>3.7839999999999998</v>
      </c>
      <c r="I123" s="21">
        <v>143</v>
      </c>
      <c r="J123" s="22">
        <f>ROUND(180/('Hintergrund Berechnung'!$I$939*(I123^0.70558407859294)),3)</f>
        <v>1.032</v>
      </c>
      <c r="K123" s="22">
        <f>ROUND(45/('Hintergrund Berechnung'!$N$939*(I123^0.450818786555515)),3)</f>
        <v>3.5390000000000001</v>
      </c>
      <c r="L123" s="22">
        <f>ROUND('Hintergrund Berechnung'!$O$942,3)</f>
        <v>6.7770000000000001</v>
      </c>
      <c r="M123" s="20">
        <f>ROUND('Hintergrund Berechnung'!$J$942,3)</f>
        <v>3.0630000000000002</v>
      </c>
    </row>
    <row r="124" spans="3:13" x14ac:dyDescent="0.3">
      <c r="C124" s="21">
        <v>144</v>
      </c>
      <c r="D124" s="22">
        <f>ROUND(150/('Hintergrund Berechnung'!$I$939*(C124^0.70558407859294)),3)</f>
        <v>0.85599999999999998</v>
      </c>
      <c r="E124" s="22">
        <f>ROUND(57/('Hintergrund Berechnung'!$N$939*(C124^0.450818786555515)),3)</f>
        <v>4.468</v>
      </c>
      <c r="F124" s="22">
        <f>ROUND('Hintergrund Berechnung'!$O$941,3)</f>
        <v>8.43</v>
      </c>
      <c r="G124" s="20">
        <f>ROUND('Hintergrund Berechnung'!$J$941,3)</f>
        <v>3.7839999999999998</v>
      </c>
      <c r="I124" s="21">
        <v>144</v>
      </c>
      <c r="J124" s="22">
        <f>ROUND(180/('Hintergrund Berechnung'!$I$939*(I124^0.70558407859294)),3)</f>
        <v>1.0269999999999999</v>
      </c>
      <c r="K124" s="22">
        <f>ROUND(45/('Hintergrund Berechnung'!$N$939*(I124^0.450818786555515)),3)</f>
        <v>3.528</v>
      </c>
      <c r="L124" s="22">
        <f>ROUND('Hintergrund Berechnung'!$O$942,3)</f>
        <v>6.7770000000000001</v>
      </c>
      <c r="M124" s="20">
        <f>ROUND('Hintergrund Berechnung'!$J$942,3)</f>
        <v>3.0630000000000002</v>
      </c>
    </row>
    <row r="125" spans="3:13" x14ac:dyDescent="0.3">
      <c r="C125" s="21">
        <v>145</v>
      </c>
      <c r="D125" s="22">
        <f>ROUND(150/('Hintergrund Berechnung'!$I$939*(C125^0.70558407859294)),3)</f>
        <v>0.85199999999999998</v>
      </c>
      <c r="E125" s="22">
        <f>ROUND(57/('Hintergrund Berechnung'!$N$939*(C125^0.450818786555515)),3)</f>
        <v>4.4539999999999997</v>
      </c>
      <c r="F125" s="22">
        <f>ROUND('Hintergrund Berechnung'!$O$941,3)</f>
        <v>8.43</v>
      </c>
      <c r="G125" s="20">
        <f>ROUND('Hintergrund Berechnung'!$J$941,3)</f>
        <v>3.7839999999999998</v>
      </c>
      <c r="I125" s="21">
        <v>145</v>
      </c>
      <c r="J125" s="22">
        <f>ROUND(180/('Hintergrund Berechnung'!$I$939*(I125^0.70558407859294)),3)</f>
        <v>1.022</v>
      </c>
      <c r="K125" s="22">
        <f>ROUND(45/('Hintergrund Berechnung'!$N$939*(I125^0.450818786555515)),3)</f>
        <v>3.5169999999999999</v>
      </c>
      <c r="L125" s="22">
        <f>ROUND('Hintergrund Berechnung'!$O$942,3)</f>
        <v>6.7770000000000001</v>
      </c>
      <c r="M125" s="20">
        <f>ROUND('Hintergrund Berechnung'!$J$942,3)</f>
        <v>3.0630000000000002</v>
      </c>
    </row>
    <row r="126" spans="3:13" x14ac:dyDescent="0.3">
      <c r="C126" s="21">
        <v>146</v>
      </c>
      <c r="D126" s="22">
        <f>ROUND(150/('Hintergrund Berechnung'!$I$939*(C126^0.70558407859294)),3)</f>
        <v>0.84799999999999998</v>
      </c>
      <c r="E126" s="22">
        <f>ROUND(57/('Hintergrund Berechnung'!$N$939*(C126^0.450818786555515)),3)</f>
        <v>4.4409999999999998</v>
      </c>
      <c r="F126" s="22">
        <f>ROUND('Hintergrund Berechnung'!$O$941,3)</f>
        <v>8.43</v>
      </c>
      <c r="G126" s="20">
        <f>ROUND('Hintergrund Berechnung'!$J$941,3)</f>
        <v>3.7839999999999998</v>
      </c>
      <c r="I126" s="21">
        <v>146</v>
      </c>
      <c r="J126" s="22">
        <f>ROUND(180/('Hintergrund Berechnung'!$I$939*(I126^0.70558407859294)),3)</f>
        <v>1.0169999999999999</v>
      </c>
      <c r="K126" s="22">
        <f>ROUND(45/('Hintergrund Berechnung'!$N$939*(I126^0.450818786555515)),3)</f>
        <v>3.5059999999999998</v>
      </c>
      <c r="L126" s="22">
        <f>ROUND('Hintergrund Berechnung'!$O$942,3)</f>
        <v>6.7770000000000001</v>
      </c>
      <c r="M126" s="20">
        <f>ROUND('Hintergrund Berechnung'!$J$942,3)</f>
        <v>3.0630000000000002</v>
      </c>
    </row>
    <row r="127" spans="3:13" x14ac:dyDescent="0.3">
      <c r="C127" s="21">
        <v>147</v>
      </c>
      <c r="D127" s="22">
        <f>ROUND(150/('Hintergrund Berechnung'!$I$939*(C127^0.70558407859294)),3)</f>
        <v>0.84399999999999997</v>
      </c>
      <c r="E127" s="22">
        <f>ROUND(57/('Hintergrund Berechnung'!$N$939*(C127^0.450818786555515)),3)</f>
        <v>4.4269999999999996</v>
      </c>
      <c r="F127" s="22">
        <f>ROUND('Hintergrund Berechnung'!$O$941,3)</f>
        <v>8.43</v>
      </c>
      <c r="G127" s="20">
        <f>ROUND('Hintergrund Berechnung'!$J$941,3)</f>
        <v>3.7839999999999998</v>
      </c>
      <c r="I127" s="21">
        <v>147</v>
      </c>
      <c r="J127" s="22">
        <f>ROUND(180/('Hintergrund Berechnung'!$I$939*(I127^0.70558407859294)),3)</f>
        <v>1.0129999999999999</v>
      </c>
      <c r="K127" s="22">
        <f>ROUND(45/('Hintergrund Berechnung'!$N$939*(I127^0.450818786555515)),3)</f>
        <v>3.4950000000000001</v>
      </c>
      <c r="L127" s="22">
        <f>ROUND('Hintergrund Berechnung'!$O$942,3)</f>
        <v>6.7770000000000001</v>
      </c>
      <c r="M127" s="20">
        <f>ROUND('Hintergrund Berechnung'!$J$942,3)</f>
        <v>3.0630000000000002</v>
      </c>
    </row>
    <row r="128" spans="3:13" x14ac:dyDescent="0.3">
      <c r="C128" s="21">
        <v>148</v>
      </c>
      <c r="D128" s="22">
        <f>ROUND(150/('Hintergrund Berechnung'!$I$939*(C128^0.70558407859294)),3)</f>
        <v>0.84</v>
      </c>
      <c r="E128" s="22">
        <f>ROUND(57/('Hintergrund Berechnung'!$N$939*(C128^0.450818786555515)),3)</f>
        <v>4.4130000000000003</v>
      </c>
      <c r="F128" s="22">
        <f>ROUND('Hintergrund Berechnung'!$O$941,3)</f>
        <v>8.43</v>
      </c>
      <c r="G128" s="20">
        <f>ROUND('Hintergrund Berechnung'!$J$941,3)</f>
        <v>3.7839999999999998</v>
      </c>
      <c r="I128" s="21">
        <v>148</v>
      </c>
      <c r="J128" s="22">
        <f>ROUND(180/('Hintergrund Berechnung'!$I$939*(I128^0.70558407859294)),3)</f>
        <v>1.008</v>
      </c>
      <c r="K128" s="22">
        <f>ROUND(45/('Hintergrund Berechnung'!$N$939*(I128^0.450818786555515)),3)</f>
        <v>3.484</v>
      </c>
      <c r="L128" s="22">
        <f>ROUND('Hintergrund Berechnung'!$O$942,3)</f>
        <v>6.7770000000000001</v>
      </c>
      <c r="M128" s="20">
        <f>ROUND('Hintergrund Berechnung'!$J$942,3)</f>
        <v>3.0630000000000002</v>
      </c>
    </row>
    <row r="129" spans="3:13" x14ac:dyDescent="0.3">
      <c r="C129" s="21">
        <v>149</v>
      </c>
      <c r="D129" s="22">
        <f>ROUND(150/('Hintergrund Berechnung'!$I$939*(C129^0.70558407859294)),3)</f>
        <v>0.83599999999999997</v>
      </c>
      <c r="E129" s="22">
        <f>ROUND(57/('Hintergrund Berechnung'!$N$939*(C129^0.450818786555515)),3)</f>
        <v>4.4000000000000004</v>
      </c>
      <c r="F129" s="22">
        <f>ROUND('Hintergrund Berechnung'!$O$941,3)</f>
        <v>8.43</v>
      </c>
      <c r="G129" s="20">
        <f>ROUND('Hintergrund Berechnung'!$J$941,3)</f>
        <v>3.7839999999999998</v>
      </c>
      <c r="I129" s="21">
        <v>149</v>
      </c>
      <c r="J129" s="22">
        <f>ROUND(180/('Hintergrund Berechnung'!$I$939*(I129^0.70558407859294)),3)</f>
        <v>1.0029999999999999</v>
      </c>
      <c r="K129" s="22">
        <f>ROUND(45/('Hintergrund Berechnung'!$N$939*(I129^0.450818786555515)),3)</f>
        <v>3.4740000000000002</v>
      </c>
      <c r="L129" s="22">
        <f>ROUND('Hintergrund Berechnung'!$O$942,3)</f>
        <v>6.7770000000000001</v>
      </c>
      <c r="M129" s="20">
        <f>ROUND('Hintergrund Berechnung'!$J$942,3)</f>
        <v>3.0630000000000002</v>
      </c>
    </row>
    <row r="130" spans="3:13" x14ac:dyDescent="0.3">
      <c r="C130" s="21">
        <v>150</v>
      </c>
      <c r="D130" s="22">
        <f>ROUND(150/('Hintergrund Berechnung'!$I$939*(C130^0.70558407859294)),3)</f>
        <v>0.83199999999999996</v>
      </c>
      <c r="E130" s="22">
        <f>ROUND(57/('Hintergrund Berechnung'!$N$939*(C130^0.450818786555515)),3)</f>
        <v>4.3869999999999996</v>
      </c>
      <c r="F130" s="22">
        <f>ROUND('Hintergrund Berechnung'!$O$941,3)</f>
        <v>8.43</v>
      </c>
      <c r="G130" s="20">
        <f>ROUND('Hintergrund Berechnung'!$J$941,3)</f>
        <v>3.7839999999999998</v>
      </c>
      <c r="I130" s="21">
        <v>150</v>
      </c>
      <c r="J130" s="22">
        <f>ROUND(180/('Hintergrund Berechnung'!$I$939*(I130^0.70558407859294)),3)</f>
        <v>0.998</v>
      </c>
      <c r="K130" s="22">
        <f>ROUND(45/('Hintergrund Berechnung'!$N$939*(I130^0.450818786555515)),3)</f>
        <v>3.4630000000000001</v>
      </c>
      <c r="L130" s="22">
        <f>ROUND('Hintergrund Berechnung'!$O$942,3)</f>
        <v>6.7770000000000001</v>
      </c>
      <c r="M130" s="20">
        <f>ROUND('Hintergrund Berechnung'!$J$942,3)</f>
        <v>3.0630000000000002</v>
      </c>
    </row>
  </sheetData>
  <sheetProtection algorithmName="SHA-512" hashValue="FykzUuztQqi3Dp7vyiNMzbRxWaMIvNIvL2/T0cVUoRoOI0B/C1VprBjaKFM6CrrHfSl0MQNU0Fxd9J8zDwqLaQ==" saltValue="vHKbzLJ3EKYT2yRO+SuAUQ==" spinCount="100000" sheet="1" objects="1" scenarios="1"/>
  <mergeCells count="3">
    <mergeCell ref="C3:G3"/>
    <mergeCell ref="I3:M3"/>
    <mergeCell ref="C1:M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Wettkampfdokumentation</vt:lpstr>
      <vt:lpstr>Hintergrund Berechnung</vt:lpstr>
      <vt:lpstr>Ergebnisfaktoren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2023-11-03T12:51:11Z</dcterms:modified>
</cp:coreProperties>
</file>